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729"/>
  <workbookPr codeName="ThisWorkbook" autoCompressPictures="0"/>
  <bookViews>
    <workbookView xWindow="0" yWindow="0" windowWidth="25360" windowHeight="17440" activeTab="1"/>
  </bookViews>
  <sheets>
    <sheet name="Campaign Details" sheetId="1" r:id="rId1"/>
    <sheet name="GM Link Matrix" sheetId="6" r:id="rId2"/>
    <sheet name="FR Link Matrix" sheetId="8" r:id="rId3"/>
    <sheet name="BG Link Matrix" sheetId="9" r:id="rId4"/>
    <sheet name="GD Link Matrix" sheetId="15" r:id="rId5"/>
    <sheet name="Timeline" sheetId="4" r:id="rId6"/>
    <sheet name="Holidays" sheetId="5" state="hidden" r:id="rId7"/>
    <sheet name="Data Selects" sheetId="7" state="hidden" r:id="rId8"/>
    <sheet name="HAL" sheetId="12" state="hidden" r:id="rId9"/>
    <sheet name="FLC_PEC" sheetId="13" state="hidden" r:id="rId10"/>
    <sheet name="TRACKING" sheetId="14" r:id="rId11"/>
    <sheet name="Holidays_2017" sheetId="16" r:id="rId12"/>
  </sheets>
  <externalReferences>
    <externalReference r:id="rId13"/>
    <externalReference r:id="rId14"/>
  </externalReferences>
  <definedNames>
    <definedName name="holidays">[1]holidays!$C$3:$C$13</definedName>
    <definedName name="_xlnm.Print_Area" localSheetId="0">'Campaign Details'!$A$1:$B$32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18" i="6" l="1"/>
  <c r="B1" i="15"/>
  <c r="A45" i="15"/>
  <c r="B15" i="4"/>
  <c r="B14" i="4"/>
  <c r="B10" i="4"/>
  <c r="B6" i="4"/>
  <c r="B13" i="4"/>
  <c r="B5" i="4"/>
  <c r="B8" i="4"/>
  <c r="B11" i="4"/>
  <c r="B8" i="1"/>
  <c r="B7" i="4"/>
  <c r="B3" i="4"/>
  <c r="B2" i="4"/>
  <c r="B9" i="4"/>
  <c r="B12" i="4"/>
  <c r="B4" i="4"/>
  <c r="B7" i="1"/>
  <c r="E32" i="15"/>
  <c r="E31" i="15"/>
  <c r="E30" i="15"/>
  <c r="E29" i="15"/>
  <c r="E28" i="15"/>
  <c r="C4" i="15"/>
  <c r="E24" i="15"/>
  <c r="E14" i="15"/>
  <c r="E19" i="15"/>
  <c r="E26" i="15"/>
  <c r="E22" i="15"/>
  <c r="E16" i="15"/>
  <c r="E21" i="15"/>
  <c r="E17" i="15"/>
  <c r="E4" i="15"/>
  <c r="E18" i="15"/>
  <c r="E23" i="15"/>
  <c r="B1" i="9"/>
  <c r="B1" i="8"/>
  <c r="B1" i="6"/>
  <c r="E31" i="9"/>
  <c r="E30" i="9"/>
  <c r="E29" i="9"/>
  <c r="E28" i="9"/>
  <c r="E27" i="9"/>
  <c r="C38" i="13"/>
  <c r="C56" i="13"/>
  <c r="C53" i="13"/>
  <c r="C49" i="13"/>
  <c r="C35" i="13"/>
  <c r="C31" i="13"/>
  <c r="C28" i="13"/>
  <c r="C25" i="13"/>
  <c r="C21" i="13"/>
  <c r="C5" i="13"/>
  <c r="A37" i="13"/>
  <c r="A34" i="13"/>
  <c r="A31" i="13"/>
  <c r="A25" i="13"/>
  <c r="A22" i="13"/>
  <c r="A19" i="13"/>
  <c r="A16" i="13"/>
  <c r="A13" i="13"/>
  <c r="A10" i="13"/>
  <c r="A15" i="12"/>
  <c r="C2" i="12"/>
  <c r="A9" i="12"/>
  <c r="C4" i="9"/>
  <c r="A44" i="9"/>
  <c r="E30" i="8"/>
  <c r="E29" i="8"/>
  <c r="E28" i="8"/>
  <c r="E27" i="8"/>
  <c r="E26" i="8"/>
  <c r="C4" i="8"/>
  <c r="A46" i="8"/>
  <c r="E21" i="9"/>
  <c r="E4" i="9"/>
  <c r="E17" i="9"/>
  <c r="E22" i="9"/>
  <c r="E16" i="9"/>
  <c r="E13" i="9"/>
  <c r="E18" i="9"/>
  <c r="E23" i="9"/>
  <c r="E15" i="9"/>
  <c r="E20" i="9"/>
  <c r="E25" i="9"/>
  <c r="A43" i="8"/>
  <c r="E15" i="8"/>
  <c r="E20" i="8"/>
  <c r="E16" i="8"/>
  <c r="E21" i="8"/>
  <c r="E12" i="8"/>
  <c r="E17" i="8"/>
  <c r="E22" i="8"/>
  <c r="E4" i="8"/>
  <c r="E14" i="8"/>
  <c r="E19" i="8"/>
  <c r="E24" i="8"/>
  <c r="C4" i="6"/>
  <c r="E25" i="6"/>
  <c r="E26" i="6"/>
  <c r="E27" i="6"/>
  <c r="E28" i="6"/>
  <c r="E24" i="6"/>
  <c r="E17" i="6"/>
  <c r="A41" i="6"/>
  <c r="E14" i="6"/>
  <c r="E20" i="6"/>
  <c r="E16" i="6"/>
  <c r="E22" i="6"/>
  <c r="E19" i="6"/>
  <c r="E4" i="6"/>
</calcChain>
</file>

<file path=xl/sharedStrings.xml><?xml version="1.0" encoding="utf-8"?>
<sst xmlns="http://schemas.openxmlformats.org/spreadsheetml/2006/main" count="754" uniqueCount="305">
  <si>
    <t>Any other special notes</t>
  </si>
  <si>
    <t>Deliverable</t>
  </si>
  <si>
    <t>Timeline</t>
  </si>
  <si>
    <t>Day Due</t>
  </si>
  <si>
    <t>Day 1</t>
  </si>
  <si>
    <t>Day 2</t>
  </si>
  <si>
    <t>Day 3</t>
  </si>
  <si>
    <t>Message Launch</t>
  </si>
  <si>
    <t>Day 4</t>
  </si>
  <si>
    <t>Test Type</t>
  </si>
  <si>
    <t>Testing details (if other, please describe below)</t>
  </si>
  <si>
    <t>other desc</t>
  </si>
  <si>
    <t xml:space="preserve">Special Delivery Instructions: </t>
  </si>
  <si>
    <t>[ex:  Max 500K/hour (often used to limit/throttle site traffic)]</t>
  </si>
  <si>
    <t>(Testing may impact turnaround time – please consult YM account team)*</t>
  </si>
  <si>
    <t>NOTES</t>
  </si>
  <si>
    <t>ENTRY REQUIRED*</t>
  </si>
  <si>
    <t>(Complicated/unusual targeting  may impact turnaround time – please consult YM account team)</t>
  </si>
  <si>
    <t xml:space="preserve">Pre-header </t>
  </si>
  <si>
    <t>Personalization Values</t>
  </si>
  <si>
    <t>Subject Line (max 72 characters)</t>
  </si>
  <si>
    <t>Submitted by</t>
  </si>
  <si>
    <t>Contact phone email/number</t>
  </si>
  <si>
    <t>Campaign Deployment Date</t>
  </si>
  <si>
    <t>Campaign Name</t>
  </si>
  <si>
    <t>Preview/Test list</t>
  </si>
  <si>
    <t>Seed List</t>
  </si>
  <si>
    <t>highlight any new additions</t>
  </si>
  <si>
    <t>This date is an auto-generated date based on the deployment date. If your submission date differs from the generated date please note here</t>
  </si>
  <si>
    <t>Test Objective</t>
  </si>
  <si>
    <t>Standard Targeting</t>
  </si>
  <si>
    <t>Additional Targeting Requirements</t>
  </si>
  <si>
    <t>if applicable</t>
  </si>
  <si>
    <r>
      <t xml:space="preserve">Initial Previews
</t>
    </r>
    <r>
      <rPr>
        <b/>
        <i/>
        <sz val="9"/>
        <color theme="1"/>
        <rFont val="Calibri"/>
        <family val="2"/>
        <scheme val="minor"/>
      </rPr>
      <t>(Please do not edit date)</t>
    </r>
  </si>
  <si>
    <t>Campaign Request Form</t>
  </si>
  <si>
    <r>
      <t xml:space="preserve">Creative brief submitted to Yesmail
</t>
    </r>
    <r>
      <rPr>
        <b/>
        <i/>
        <sz val="9"/>
        <color theme="1"/>
        <rFont val="Calibri"/>
        <family val="2"/>
        <scheme val="minor"/>
      </rPr>
      <t>(Please do not edit date)</t>
    </r>
  </si>
  <si>
    <t>Campaign Deployment Time (PST)</t>
  </si>
  <si>
    <t>Sees Internal Team 1125</t>
  </si>
  <si>
    <t xml:space="preserve">Is this message part of a test? </t>
  </si>
  <si>
    <t>LINK_NAME</t>
  </si>
  <si>
    <t>CTA_DESCRIPTION</t>
  </si>
  <si>
    <t>LINK_CATEGORY</t>
  </si>
  <si>
    <t>Preheader</t>
  </si>
  <si>
    <t>http://email.sees.com/preference.jsp</t>
  </si>
  <si>
    <t>Top Nav</t>
  </si>
  <si>
    <t>See's Candies Header Logo</t>
  </si>
  <si>
    <t>Chocolate</t>
  </si>
  <si>
    <t>Brittle &amp; Toffee</t>
  </si>
  <si>
    <t>Lollypops</t>
  </si>
  <si>
    <t>More Treats</t>
  </si>
  <si>
    <t>Custom Mix</t>
  </si>
  <si>
    <t>Section 1</t>
  </si>
  <si>
    <t xml:space="preserve">    Banner</t>
  </si>
  <si>
    <t>Banner Image</t>
  </si>
  <si>
    <t>Body</t>
  </si>
  <si>
    <t>Section 2</t>
  </si>
  <si>
    <t xml:space="preserve">    Headline</t>
  </si>
  <si>
    <t>Major Headline</t>
  </si>
  <si>
    <t xml:space="preserve">    Copy</t>
  </si>
  <si>
    <t>Major copy</t>
  </si>
  <si>
    <t xml:space="preserve">    CTA</t>
  </si>
  <si>
    <t>Major CTA</t>
  </si>
  <si>
    <t xml:space="preserve">    Image </t>
  </si>
  <si>
    <t>Major image</t>
  </si>
  <si>
    <t>Section 3</t>
  </si>
  <si>
    <t>Secondary Headline</t>
  </si>
  <si>
    <t>Secondary copy</t>
  </si>
  <si>
    <t>Secondary CTA</t>
  </si>
  <si>
    <t>Secondary Image</t>
  </si>
  <si>
    <t>Section 4</t>
  </si>
  <si>
    <t>Bottom Nav</t>
  </si>
  <si>
    <t>Facebook</t>
  </si>
  <si>
    <t xml:space="preserve">https://www.facebook.com/Sees.Candies </t>
  </si>
  <si>
    <t>Twitter</t>
  </si>
  <si>
    <t>https://twitter.com/seescandies</t>
  </si>
  <si>
    <t>Instagram</t>
  </si>
  <si>
    <t>https://instagram.com/seescandies</t>
  </si>
  <si>
    <t>Pinterest</t>
  </si>
  <si>
    <t>http://www.pinterest.com/seescandies/</t>
  </si>
  <si>
    <t>YouTube</t>
  </si>
  <si>
    <t>http://www.youtube.com/seescandiesshop</t>
  </si>
  <si>
    <t>Find a Shop</t>
  </si>
  <si>
    <t>http://chocolateshops.sees.com?utm_medium=email&amp;utm_source=ym&amp;utm_campaign=findashop</t>
  </si>
  <si>
    <t>About See's Candies</t>
  </si>
  <si>
    <t>T&amp;C's</t>
  </si>
  <si>
    <t>Unsubscribe</t>
  </si>
  <si>
    <t>Footer</t>
  </si>
  <si>
    <t>Privacy Policy</t>
  </si>
  <si>
    <t>http://www.sees.com/company-info/privacy-policy/?utm_medium=email&amp;utm_source=ym&amp;utm_campaign=privacypolicy</t>
  </si>
  <si>
    <t>See's Guarantee</t>
  </si>
  <si>
    <t>http://www.sees.com/about-us?utm_medium=email&amp;utm_source=ym&amp;utm_campaign=guarantee</t>
  </si>
  <si>
    <t>UTM TRACKING CODE</t>
  </si>
  <si>
    <t>Legal Mandatories</t>
  </si>
  <si>
    <t>Legal text here</t>
  </si>
  <si>
    <t>Preheader: Link and tracking need to be changed</t>
  </si>
  <si>
    <t>Body: Links and tracking need to be changed</t>
  </si>
  <si>
    <t>50 miles near store and active = NA</t>
  </si>
  <si>
    <t>Active all others = AAO</t>
  </si>
  <si>
    <t>Inactive = IA</t>
  </si>
  <si>
    <t>James = Js</t>
  </si>
  <si>
    <t>Edith = Ed</t>
  </si>
  <si>
    <t>Jennifer = Jr</t>
  </si>
  <si>
    <t>Nancy = Ny</t>
  </si>
  <si>
    <t>Lori = Li</t>
  </si>
  <si>
    <t>All others = Ao</t>
  </si>
  <si>
    <t>BASE URL</t>
  </si>
  <si>
    <t>FINAL URL</t>
  </si>
  <si>
    <t>http://www.sees.com/home</t>
  </si>
  <si>
    <t>http://www.sees.com/chocolate</t>
  </si>
  <si>
    <t>http://www.sees.com/brittle-and-toffee</t>
  </si>
  <si>
    <t>http://www.sees.com/lollipops</t>
  </si>
  <si>
    <t>http://www.sees.com/more-treats</t>
  </si>
  <si>
    <t>http://www.sees.com/build-a-box</t>
  </si>
  <si>
    <t>TBD</t>
  </si>
  <si>
    <t>http://www.sees.com/about-us</t>
  </si>
  <si>
    <t>http://chocolateshops.sees.com</t>
  </si>
  <si>
    <t>http://www.sees.com/company-info/privacy-policy/</t>
  </si>
  <si>
    <t xml:space="preserve">If "sees.com" appears in the legal disclaimer, please be sure to link to: </t>
  </si>
  <si>
    <t>Personalization</t>
  </si>
  <si>
    <t>Yes</t>
  </si>
  <si>
    <t>General Marketing</t>
  </si>
  <si>
    <t>No</t>
  </si>
  <si>
    <t>Fundraising</t>
  </si>
  <si>
    <t>Business Gifts</t>
  </si>
  <si>
    <t>Prospects</t>
  </si>
  <si>
    <t>Group Discount</t>
  </si>
  <si>
    <t>[default, first name, last name?]</t>
  </si>
  <si>
    <t>Day 5</t>
  </si>
  <si>
    <t>Day 6</t>
  </si>
  <si>
    <t>Day 7</t>
  </si>
  <si>
    <t>Day 8</t>
  </si>
  <si>
    <t>Day 10</t>
  </si>
  <si>
    <t>Day 11</t>
  </si>
  <si>
    <t>Day 12</t>
  </si>
  <si>
    <t>Christmas Eve</t>
  </si>
  <si>
    <t>Christmas Day</t>
  </si>
  <si>
    <t>Day after Christmas</t>
  </si>
  <si>
    <t>New Year's Eve</t>
  </si>
  <si>
    <t xml:space="preserve">New Year’s Day </t>
  </si>
  <si>
    <t>President’s Day</t>
  </si>
  <si>
    <t>Memorial Day</t>
  </si>
  <si>
    <t>Independence Day</t>
  </si>
  <si>
    <t>Labor Day</t>
  </si>
  <si>
    <t>Thanksgiving Day</t>
  </si>
  <si>
    <t>Day after Thanksgiving</t>
  </si>
  <si>
    <t>New Year’s Eve</t>
  </si>
  <si>
    <t>New Years' Day</t>
  </si>
  <si>
    <t>Final Approver(s)</t>
  </si>
  <si>
    <t>No spaces or symbols allowed</t>
  </si>
  <si>
    <t>How it works</t>
  </si>
  <si>
    <t>Getting started</t>
  </si>
  <si>
    <t>Order candy</t>
  </si>
  <si>
    <t>http://fundraising.sees.com/home</t>
  </si>
  <si>
    <t>http://fundraising.sees.com/how-it-works</t>
  </si>
  <si>
    <t>http://fundraising.sees.com/getting-started</t>
  </si>
  <si>
    <t>http://fundraising.sees.com/order-candy</t>
  </si>
  <si>
    <t>http://fundraising.sees.com/locations/fundraising-experts?utm_medium=email&amp;utm_source=ym&amp;utm_campaign=findashop</t>
  </si>
  <si>
    <t>http://fundraising.sees.com/locations/fundraising-experts</t>
  </si>
  <si>
    <t>http://fundraising.sees.com/about-us</t>
  </si>
  <si>
    <t>http://fundraising.sees.com/company-info/privacy-policy?utm_medium=email&amp;utm_source=ym&amp;utm_campaign=privacypolicy</t>
  </si>
  <si>
    <t>http://fundraising.sees.com/about-us?utm_medium=email&amp;utm_source=ym&amp;utm_campaign=guarantee</t>
  </si>
  <si>
    <t>http://fundraising.sees.com/company-info/privacy-policy</t>
  </si>
  <si>
    <t>If "yumraising.com" appears in the legal disclaimer, please be sure to link to:</t>
  </si>
  <si>
    <t>Gift boxes</t>
  </si>
  <si>
    <t>Gift cards</t>
  </si>
  <si>
    <t>http://business-gifts.sees.com/chocolate/</t>
  </si>
  <si>
    <t>http://business-gifts.sees.com/gift-boxes/</t>
  </si>
  <si>
    <t>http://business-gifts.sees.com/gift-cards/</t>
  </si>
  <si>
    <t>http://business-gifts.sees.com/discounts-and-benefits</t>
  </si>
  <si>
    <t>Header Logo</t>
  </si>
  <si>
    <t>Creative brief received - 5PM PST</t>
  </si>
  <si>
    <t>Client selects mockup - 5PM PST</t>
  </si>
  <si>
    <t>Design into code - 5PM PST</t>
  </si>
  <si>
    <t>Client approval of creative - 5PM PST</t>
  </si>
  <si>
    <t>Web Production Build Complete - 5PM PST</t>
  </si>
  <si>
    <t>QA/Initial Previews Sent - 5PM PST</t>
  </si>
  <si>
    <t>Client Feedback Provided 12PM PST</t>
  </si>
  <si>
    <t>Day 13</t>
  </si>
  <si>
    <t>Client Revs/QA/Final Preview Sent - 5PM PST</t>
  </si>
  <si>
    <t>Day 9</t>
  </si>
  <si>
    <t>Design review feedback - 5PM PST</t>
  </si>
  <si>
    <t>Timing:</t>
  </si>
  <si>
    <t>See's Internal CRM</t>
  </si>
  <si>
    <t>http://www.sees.com/home?utm_medium=email&amp;utm_source=ym&amp;utm_campaign=logo</t>
  </si>
  <si>
    <t>http://www.sees.com/chocolate?utm_medium=email&amp;utm_source=ym&amp;utm_campaign=chocolate</t>
  </si>
  <si>
    <t>http://www.sees.com/brittle-and-toffee?utm_medium=email&amp;utm_source=ym&amp;utm_campaign=brittle-and-toffee</t>
  </si>
  <si>
    <t>http://www.sees.com/lollipops?utm_medium=email&amp;utm_source=ym&amp;utm_campaign=lollypops</t>
  </si>
  <si>
    <t>http://www.sees.com/more-treats?utm_medium=email&amp;utm_source=ym&amp;utm_campaign=more-treats</t>
  </si>
  <si>
    <t>http://www.sees.com/build-a-box?utm_medium=email&amp;utm_source=ym&amp;utm_campaign=build-abox</t>
  </si>
  <si>
    <t>http://www.sees.com/about-us?utm_medium=email&amp;utm_source=ym&amp;utm_about-us</t>
  </si>
  <si>
    <t>http://fundraising.sees.com/home?utm_medium=email&amp;utm_source=ym&amp;utm_campaign=logo</t>
  </si>
  <si>
    <t>http://fundraising.sees.com/how-it-works?utm_medium=email&amp;utm_source=ym&amp;utm_campaign=how-it-works</t>
  </si>
  <si>
    <t>http://fundraising.sees.com/getting-started?utm_medium=email&amp;utm_source=ym&amp;utm_campaign=getting-started</t>
  </si>
  <si>
    <t>http://fundraising.sees.com/order-candy?utm_medium=email&amp;utm_source=ym&amp;utm_campaign=order-candy</t>
  </si>
  <si>
    <t>http://fundraising.sees.com/about-us?utm_medium=email&amp;utm_source=ym&amp;utm_campaign=about-us</t>
  </si>
  <si>
    <t>http://business-gifts.sees.com/chocolate/?utm_medium=email&amp;utm_source=ym&amp;utm_campaign=chocolate</t>
  </si>
  <si>
    <t>http://business-gifts.sees.com/gift-boxes/?utm_medium=email&amp;utm_source=ym&amp;utm_campaign=gift-boxes</t>
  </si>
  <si>
    <t>http://business-gifts.sees.com/gift-cards/?utm_medium=email&amp;utm_source=ym&amp;utm_campaign=gift-cards</t>
  </si>
  <si>
    <t>http://business-gifts.sees.com/discounts-and-benefits?utm_medium=email&amp;utm_source=ym&amp;utm_campaign=about-discounts</t>
  </si>
  <si>
    <t>About Discounts</t>
  </si>
  <si>
    <t>Header &amp; Footer: Links and tracking doesn't changed</t>
  </si>
  <si>
    <t xml:space="preserve">HAL: </t>
  </si>
  <si>
    <t>Tenrox:</t>
  </si>
  <si>
    <t>XXXXXX</t>
  </si>
  <si>
    <t>Hi Jenniece,</t>
  </si>
  <si>
    <t>This message is ready to be built. Please be sure to select General Marketing (GM) in the template to pull the correct upper navigation and content.</t>
  </si>
  <si>
    <t xml:space="preserve">MMID: </t>
  </si>
  <si>
    <t>1. PSD file:</t>
  </si>
  <si>
    <t>See attached</t>
  </si>
  <si>
    <t>2. Message tracker link for reference: </t>
  </si>
  <si>
    <t>3. Link matrix is attached for the build.</t>
  </si>
  <si>
    <t>4. Updated legal mandatories for the bottom of the message are below.</t>
  </si>
  <si>
    <t>Thanks,</t>
  </si>
  <si>
    <t>Message Tracker Link</t>
  </si>
  <si>
    <t>CLIENT FLC</t>
  </si>
  <si>
    <t>PEC REQUEST</t>
  </si>
  <si>
    <t>Hi,</t>
  </si>
  <si>
    <t>Subject Line:</t>
  </si>
  <si>
    <t>Previews of this campaign should be arriving momentarily.</t>
  </si>
  <si>
    <t>Please review the final launch checklist below and let us know if this campaign is approved for deployment.</t>
  </si>
  <si>
    <t xml:space="preserve"> </t>
  </si>
  <si>
    <t xml:space="preserve">Message Tracker Link: </t>
  </si>
  <si>
    <t>Previews of this campaign has been approved and is ready for final PEC.</t>
  </si>
  <si>
    <t>Message Body:</t>
  </si>
  <si>
    <t>Message names:</t>
  </si>
  <si>
    <t xml:space="preserve">  </t>
  </si>
  <si>
    <t>MMID:</t>
  </si>
  <si>
    <t xml:space="preserve">Litmus link: </t>
  </si>
  <si>
    <t xml:space="preserve">Subject line: </t>
  </si>
  <si>
    <t>Envelope</t>
  </si>
  <si>
    <t xml:space="preserve">Preheader: </t>
  </si>
  <si>
    <t xml:space="preserve">Count:  </t>
  </si>
  <si>
    <t>Who are we engaging with?</t>
  </si>
  <si>
    <t>Content</t>
  </si>
  <si>
    <t>Deployment:</t>
  </si>
  <si>
    <t>Copyright year is populating in text and HTML</t>
  </si>
  <si>
    <t>Regards,</t>
  </si>
  <si>
    <t>Target</t>
  </si>
  <si>
    <t>Schedule</t>
  </si>
  <si>
    <t>Previews and FLC were approved by See's. Please review at your earliest convenience and let me know if this is approved for deployment.</t>
  </si>
  <si>
    <t>Sending Division:</t>
  </si>
  <si>
    <t>Sending Division</t>
  </si>
  <si>
    <t>Please select from dropdown:</t>
  </si>
  <si>
    <t>See's Holidays</t>
  </si>
  <si>
    <t>Yesmail Holidays</t>
  </si>
  <si>
    <t>*See's has a 4 day weekend for Independence day</t>
  </si>
  <si>
    <t>5th of July*</t>
  </si>
  <si>
    <t>See's Additional Holiday</t>
  </si>
  <si>
    <t>Personalization in content:</t>
  </si>
  <si>
    <t>Animation in content?</t>
  </si>
  <si>
    <t>http://business-gifts.sees.com/about-us</t>
  </si>
  <si>
    <t>http://business-gifts.sees.com/about-us?utm_medium=email&amp;utm_source=ym&amp;utm_campaign=about-us</t>
  </si>
  <si>
    <t>http://business-gifts.sees.com/company-info/privacy-policy</t>
  </si>
  <si>
    <t>http://business-gifts.sees.com/company-info/privacy-policy?utm_medium=email&amp;utm_source=ym&amp;utm_campaign=privacypolicy</t>
  </si>
  <si>
    <t>http://business-gifts.sees.com/about-us?utm_medium=email&amp;utm_source=ym&amp;utm_campaign=guarantee</t>
  </si>
  <si>
    <t>http://business-gifts.sees.com/locations/quantity-discounts</t>
  </si>
  <si>
    <t>http://business-gifts.sees.com/locations/quantity-discounts?utm_medium=email&amp;utm_source=ym&amp;utm_campaign=findashop</t>
  </si>
  <si>
    <t>Initial mockup presented- 5PM PST</t>
  </si>
  <si>
    <t>Client approval of campaign - 3 PM PST</t>
  </si>
  <si>
    <t>Tracking</t>
  </si>
  <si>
    <t>src="+persona+"&amp;utm_medium=email&amp;utm_source=ym&amp;utm_content="+persona+"&amp;utm_campaign=</t>
  </si>
  <si>
    <t>http://group-discount.sees.com/chocolate/</t>
  </si>
  <si>
    <t>http://group-discount.sees.com/brittle-toffee-and-more/</t>
  </si>
  <si>
    <t>http://group-discount.sees.com/lollypops/</t>
  </si>
  <si>
    <t xml:space="preserve"> New Year's Day</t>
  </si>
  <si>
    <t xml:space="preserve"> President's Day</t>
  </si>
  <si>
    <t xml:space="preserve"> Memorial Day </t>
  </si>
  <si>
    <t xml:space="preserve"> Independence Day </t>
  </si>
  <si>
    <t xml:space="preserve"> Labor Day</t>
  </si>
  <si>
    <t xml:space="preserve"> Thanksgiving Day</t>
  </si>
  <si>
    <t xml:space="preserve"> Day After Thanksgiving</t>
  </si>
  <si>
    <t xml:space="preserve"> Christmas Eve  (Observed)</t>
  </si>
  <si>
    <t xml:space="preserve"> Christmas Day  </t>
  </si>
  <si>
    <t xml:space="preserve"> New Year's Eve (Observed)</t>
  </si>
  <si>
    <t xml:space="preserve"> New Year's Day  </t>
  </si>
  <si>
    <t>Holidays</t>
  </si>
  <si>
    <t>Occasion</t>
  </si>
  <si>
    <t>http://group-discount.sees.com/gd-discounts-and-benefits</t>
  </si>
  <si>
    <t>http://group-discount.sees.com/gift-cards/</t>
  </si>
  <si>
    <t>http://group-discount.sees.com/home</t>
  </si>
  <si>
    <t>http://business-gifts.sees.com/home</t>
  </si>
  <si>
    <t>http://business-gifts.sees.com/home?utm_medium=email&amp;utm_source=ym&amp;utm_campaign=logo</t>
  </si>
  <si>
    <t>http://group-discount.sees.com/home?utm_medium=email&amp;utm_source=ym&amp;utm_campaign=logo</t>
  </si>
  <si>
    <t>http://group-discount.sees.com/chocolate/?utm_medium=email&amp;utm_source=ym&amp;utm_campaign=chocolate</t>
  </si>
  <si>
    <t>http://group-discount.sees.com/brittle-toffee-and-more/?utm_medium=email&amp;utm_source=ym&amp;utm_campaign=brittle-and-toffee</t>
  </si>
  <si>
    <t>http://group-discount.sees.com/lollypops/?utm_medium=email&amp;utm_source=ym&amp;utm_campaign=lollypops</t>
  </si>
  <si>
    <t>http://group-discount.sees.com/gift-cards/?utm_medium=email&amp;utm_source=ym&amp;utm_campaign=gift-cards</t>
  </si>
  <si>
    <t>http://group-discount.sees.com/gd-discounts-and-benefits?utm_medium=email&amp;utm_source=ym&amp;utm_campaign=about-discounts</t>
  </si>
  <si>
    <t>http://group-discount.sees.com/locations/quantity-discounts</t>
  </si>
  <si>
    <t>http://group-discount.sees.com/about-us</t>
  </si>
  <si>
    <t>http://group-discount.sees.com/company-info/privacy-policy</t>
  </si>
  <si>
    <t>http://group-discount.sees.com/locations/quantity-discounts?utm_medium=email&amp;utm_source=ym&amp;utm_campaign=findashop</t>
  </si>
  <si>
    <t>http://group-discount.sees.com/about-us?utm_medium=email&amp;utm_source=ym&amp;utm_campaign=about-us</t>
  </si>
  <si>
    <t>http://group-discount.sees.com/company-info/privacy-policy?utm_medium=email&amp;utm_source=ym&amp;utm_campaign=privacypolicy</t>
  </si>
  <si>
    <t>Chris Varela</t>
  </si>
  <si>
    <t>cvarela@sees.com</t>
  </si>
  <si>
    <t>11am PST</t>
  </si>
  <si>
    <t>All active subscribers with activity within the past 18 months.  Suppress any unsubscribed subscribers.</t>
  </si>
  <si>
    <t>http://www.sees.com/easter-candy</t>
  </si>
  <si>
    <t>*Valid for a limited time only at sees.com or by phone at 800.347.7337. Each delivery must meet $60.01 minimum to qualify for free shipping, otherwise flat-rate fee applies: $5 fee for deliveries $30.01–$60, or $6.95 fee for deliveries $30 and under. Product price, excluding tax, used to calculate eligibility. Delivery must occur by 4/14/17 to qualify. Offer valid on deliveries within the contiguous U.S. only. Offer not valid on deliveries to Alaska, Hawaii, P.O. boxes, APO/FPO or international addresses. Customer is responsible for applicable taxes on transactions and any delivery upgrade fees. Not valid on past orders or gift cards and gift certificates. Cannot be combined with other offers or discounts. Offer may be canceled or modified at any time. All rights reserved.</t>
  </si>
  <si>
    <t>http://www.sees.com/help/shipping-rates/</t>
  </si>
  <si>
    <t>http://www.sees.com/dark-chocolate/mayfair-egg/559.html</t>
  </si>
  <si>
    <t>20170323_EasterAllEggs_GM</t>
  </si>
  <si>
    <t>Give them EGG-sactly what they want!</t>
  </si>
  <si>
    <t>Plus, FREE or flat-rate shipping!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</si>
</sst>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dd\ mmm"/>
    <numFmt numFmtId="165" formatCode="[$-F800]dddd\,\ mmmm\ dd\,\ yyyy"/>
  </numFmts>
  <fonts count="29" x14ac:knownFonts="1">
    <font>
      <sz val="11"/>
      <color theme="1"/>
      <name val="Calibri"/>
      <family val="2"/>
      <scheme val="minor"/>
    </font>
    <font>
      <u/>
      <sz val="11"/>
      <color theme="10"/>
      <name val="Calibri"/>
      <family val="2"/>
      <scheme val="minor"/>
    </font>
    <font>
      <u/>
      <sz val="11"/>
      <color theme="11"/>
      <name val="Calibri"/>
      <family val="2"/>
      <scheme val="minor"/>
    </font>
    <font>
      <sz val="12"/>
      <color theme="1"/>
      <name val="Calibri"/>
      <family val="2"/>
      <scheme val="minor"/>
    </font>
    <font>
      <b/>
      <sz val="12"/>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i/>
      <sz val="11"/>
      <color rgb="FFFF0000"/>
      <name val="Calibri"/>
      <family val="2"/>
      <scheme val="minor"/>
    </font>
    <font>
      <b/>
      <i/>
      <u/>
      <sz val="14"/>
      <color theme="1"/>
      <name val="Calibri"/>
      <family val="2"/>
      <scheme val="minor"/>
    </font>
    <font>
      <i/>
      <sz val="10"/>
      <color theme="1"/>
      <name val="Calibri"/>
      <family val="2"/>
      <scheme val="minor"/>
    </font>
    <font>
      <sz val="8"/>
      <color rgb="FF000000"/>
      <name val="Tahoma"/>
      <family val="2"/>
    </font>
    <font>
      <b/>
      <i/>
      <sz val="12"/>
      <color theme="1"/>
      <name val="Calibri"/>
      <family val="2"/>
      <scheme val="minor"/>
    </font>
    <font>
      <sz val="10"/>
      <color theme="1"/>
      <name val="Calibri"/>
      <family val="2"/>
      <scheme val="minor"/>
    </font>
    <font>
      <b/>
      <sz val="10"/>
      <color theme="1"/>
      <name val="Calibri"/>
      <family val="2"/>
      <scheme val="minor"/>
    </font>
    <font>
      <b/>
      <i/>
      <sz val="9"/>
      <color theme="1"/>
      <name val="Calibri"/>
      <family val="2"/>
      <scheme val="minor"/>
    </font>
    <font>
      <sz val="11"/>
      <color theme="1"/>
      <name val="Calibri"/>
      <family val="2"/>
      <scheme val="minor"/>
    </font>
    <font>
      <b/>
      <sz val="16"/>
      <color rgb="FF586F7D"/>
      <name val="Arial"/>
      <family val="2"/>
    </font>
    <font>
      <sz val="10"/>
      <name val="Arial"/>
      <family val="2"/>
    </font>
    <font>
      <sz val="11"/>
      <name val="Calibri"/>
      <family val="2"/>
      <scheme val="minor"/>
    </font>
    <font>
      <sz val="10"/>
      <color theme="1"/>
      <name val="Arial"/>
      <family val="2"/>
    </font>
    <font>
      <b/>
      <sz val="10"/>
      <color theme="1"/>
      <name val="Arial"/>
      <family val="2"/>
    </font>
    <font>
      <sz val="8.5"/>
      <color rgb="FF080C0F"/>
      <name val="Arial"/>
      <family val="2"/>
    </font>
    <font>
      <sz val="10.5"/>
      <color rgb="FF000000"/>
      <name val="Calibri"/>
      <family val="2"/>
    </font>
    <font>
      <b/>
      <sz val="11"/>
      <color rgb="FFFF0000"/>
      <name val="Calibri"/>
      <family val="2"/>
      <scheme val="minor"/>
    </font>
    <font>
      <b/>
      <sz val="14"/>
      <color theme="1"/>
      <name val="Calibri"/>
      <family val="2"/>
      <scheme val="minor"/>
    </font>
    <font>
      <i/>
      <sz val="12"/>
      <color theme="1"/>
      <name val="Calibri"/>
      <family val="2"/>
      <scheme val="minor"/>
    </font>
    <font>
      <sz val="16"/>
      <color theme="1"/>
      <name val="Calibri"/>
      <family val="2"/>
      <scheme val="minor"/>
    </font>
  </fonts>
  <fills count="15">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4"/>
      </patternFill>
    </fill>
    <fill>
      <patternFill patternType="solid">
        <fgColor rgb="FFFFFF00"/>
        <bgColor indexed="64"/>
      </patternFill>
    </fill>
    <fill>
      <patternFill patternType="solid">
        <fgColor rgb="FFFFE5FF"/>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6" tint="0.79998168889431442"/>
        <bgColor indexed="64"/>
      </patternFill>
    </fill>
  </fills>
  <borders count="25">
    <border>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bottom style="thin">
        <color auto="1"/>
      </bottom>
      <diagonal/>
    </border>
  </borders>
  <cellStyleXfs count="16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 fillId="4" borderId="0" applyNumberFormat="0" applyBorder="0" applyAlignment="0" applyProtection="0"/>
    <xf numFmtId="0" fontId="19" fillId="0" borderId="0"/>
    <xf numFmtId="165" fontId="17" fillId="0" borderId="0"/>
    <xf numFmtId="0" fontId="19"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154">
    <xf numFmtId="0" fontId="0" fillId="0" borderId="0" xfId="0"/>
    <xf numFmtId="0" fontId="0" fillId="0" borderId="0" xfId="0" applyAlignment="1">
      <alignment horizontal="left" vertical="center"/>
    </xf>
    <xf numFmtId="0" fontId="0" fillId="0" borderId="0" xfId="0" applyAlignment="1">
      <alignment vertical="top"/>
    </xf>
    <xf numFmtId="0" fontId="4" fillId="3" borderId="1" xfId="0" applyFont="1" applyFill="1" applyBorder="1" applyAlignment="1">
      <alignment vertical="top" wrapText="1"/>
    </xf>
    <xf numFmtId="0" fontId="4" fillId="3" borderId="3" xfId="0" applyFont="1" applyFill="1" applyBorder="1" applyAlignment="1">
      <alignment vertical="top" wrapText="1"/>
    </xf>
    <xf numFmtId="0" fontId="0" fillId="0" borderId="0" xfId="0" applyAlignment="1">
      <alignment wrapText="1"/>
    </xf>
    <xf numFmtId="0" fontId="9" fillId="0" borderId="0" xfId="0" applyFont="1" applyAlignment="1">
      <alignment wrapText="1"/>
    </xf>
    <xf numFmtId="0" fontId="10" fillId="0" borderId="0" xfId="0" applyFont="1" applyAlignment="1">
      <alignment wrapText="1"/>
    </xf>
    <xf numFmtId="0" fontId="4" fillId="3" borderId="5" xfId="0" applyFont="1" applyFill="1" applyBorder="1" applyAlignment="1">
      <alignment vertical="top" wrapText="1"/>
    </xf>
    <xf numFmtId="0" fontId="4" fillId="0" borderId="0" xfId="0" applyFont="1" applyFill="1" applyBorder="1" applyAlignment="1">
      <alignment vertical="top" wrapText="1"/>
    </xf>
    <xf numFmtId="0" fontId="0" fillId="0" borderId="6"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8" xfId="0" applyBorder="1" applyAlignment="1"/>
    <xf numFmtId="0" fontId="0" fillId="0" borderId="9" xfId="0" applyBorder="1" applyAlignment="1"/>
    <xf numFmtId="0" fontId="0" fillId="0" borderId="10" xfId="0" applyBorder="1" applyAlignment="1"/>
    <xf numFmtId="0" fontId="0" fillId="0" borderId="11" xfId="0" applyBorder="1" applyAlignment="1"/>
    <xf numFmtId="0" fontId="13" fillId="3" borderId="3" xfId="0" quotePrefix="1" applyFont="1" applyFill="1" applyBorder="1" applyAlignment="1">
      <alignment vertical="top" wrapText="1"/>
    </xf>
    <xf numFmtId="14" fontId="6" fillId="5" borderId="2" xfId="0" applyNumberFormat="1" applyFont="1" applyFill="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6" fillId="0" borderId="0" xfId="0" applyFont="1" applyBorder="1" applyAlignment="1" applyProtection="1">
      <alignment wrapText="1"/>
      <protection locked="0"/>
    </xf>
    <xf numFmtId="0" fontId="9" fillId="0" borderId="0" xfId="0" applyFont="1" applyBorder="1" applyAlignment="1" applyProtection="1">
      <alignment wrapText="1"/>
      <protection locked="0"/>
    </xf>
    <xf numFmtId="0" fontId="0" fillId="0" borderId="0" xfId="0" applyBorder="1" applyAlignment="1" applyProtection="1">
      <alignment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center"/>
      <protection locked="0"/>
    </xf>
    <xf numFmtId="0" fontId="3" fillId="0" borderId="0" xfId="0" applyFont="1" applyFill="1"/>
    <xf numFmtId="0" fontId="0" fillId="0" borderId="0" xfId="0" applyFont="1" applyFill="1" applyAlignment="1">
      <alignment horizontal="left"/>
    </xf>
    <xf numFmtId="0" fontId="0" fillId="8" borderId="0" xfId="0" applyFill="1" applyBorder="1" applyAlignment="1">
      <alignment wrapText="1"/>
    </xf>
    <xf numFmtId="0" fontId="0" fillId="0" borderId="0" xfId="0" applyFont="1" applyFill="1" applyBorder="1" applyAlignment="1">
      <alignment wrapText="1"/>
    </xf>
    <xf numFmtId="0" fontId="1" fillId="0" borderId="0" xfId="117" applyFill="1"/>
    <xf numFmtId="0" fontId="0" fillId="0" borderId="0" xfId="0" applyFill="1" applyBorder="1" applyAlignment="1">
      <alignment wrapText="1"/>
    </xf>
    <xf numFmtId="0" fontId="4" fillId="0" borderId="0" xfId="0" applyFont="1" applyFill="1"/>
    <xf numFmtId="0" fontId="8" fillId="0" borderId="0" xfId="0" applyFont="1" applyFill="1" applyBorder="1"/>
    <xf numFmtId="0" fontId="0" fillId="0" borderId="0" xfId="0" applyAlignment="1">
      <alignment vertical="center"/>
    </xf>
    <xf numFmtId="0" fontId="23" fillId="0" borderId="0" xfId="0" applyFont="1" applyAlignment="1">
      <alignment vertical="center"/>
    </xf>
    <xf numFmtId="0" fontId="0" fillId="0" borderId="0" xfId="0" applyFont="1"/>
    <xf numFmtId="0" fontId="0" fillId="0" borderId="0" xfId="0" applyFill="1"/>
    <xf numFmtId="0" fontId="0" fillId="6" borderId="0" xfId="0" applyFill="1" applyBorder="1" applyAlignment="1">
      <alignment wrapText="1"/>
    </xf>
    <xf numFmtId="0" fontId="20" fillId="0" borderId="0" xfId="0" applyFont="1"/>
    <xf numFmtId="0" fontId="6" fillId="0" borderId="0" xfId="0" applyFont="1" applyFill="1" applyBorder="1"/>
    <xf numFmtId="0" fontId="0" fillId="0" borderId="0" xfId="0" applyFill="1" applyBorder="1"/>
    <xf numFmtId="0" fontId="0" fillId="0" borderId="0" xfId="0"/>
    <xf numFmtId="0" fontId="0" fillId="0" borderId="12" xfId="0" applyBorder="1" applyAlignment="1" applyProtection="1">
      <alignment horizontal="left" vertical="top" wrapText="1"/>
      <protection locked="0"/>
    </xf>
    <xf numFmtId="0" fontId="18" fillId="0" borderId="11" xfId="0" applyFont="1" applyBorder="1" applyAlignment="1">
      <alignment horizontal="right" vertical="center"/>
    </xf>
    <xf numFmtId="0" fontId="0" fillId="0" borderId="0" xfId="0"/>
    <xf numFmtId="0" fontId="4" fillId="3" borderId="1" xfId="0" applyFont="1" applyFill="1" applyBorder="1" applyAlignment="1">
      <alignment vertical="top" wrapText="1"/>
    </xf>
    <xf numFmtId="0" fontId="0" fillId="0" borderId="0" xfId="0" applyAlignment="1">
      <alignment wrapText="1"/>
    </xf>
    <xf numFmtId="0" fontId="4" fillId="0" borderId="0" xfId="0" applyFont="1" applyFill="1" applyBorder="1" applyAlignment="1">
      <alignment vertical="top" wrapText="1"/>
    </xf>
    <xf numFmtId="0" fontId="0" fillId="0" borderId="6"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6" fillId="0" borderId="0" xfId="0" applyFont="1" applyBorder="1" applyAlignment="1" applyProtection="1">
      <alignment wrapText="1"/>
      <protection locked="0"/>
    </xf>
    <xf numFmtId="0" fontId="0" fillId="0" borderId="0" xfId="0" applyBorder="1" applyAlignment="1" applyProtection="1">
      <alignment wrapText="1"/>
      <protection locked="0"/>
    </xf>
    <xf numFmtId="0" fontId="4" fillId="3" borderId="3" xfId="0" applyFont="1" applyFill="1" applyBorder="1" applyAlignment="1">
      <alignment vertical="center" wrapText="1"/>
    </xf>
    <xf numFmtId="0" fontId="4" fillId="3" borderId="7" xfId="0" applyFont="1" applyFill="1" applyBorder="1" applyAlignment="1">
      <alignment horizontal="left" vertical="center" wrapText="1"/>
    </xf>
    <xf numFmtId="0" fontId="0" fillId="0" borderId="0" xfId="0"/>
    <xf numFmtId="0" fontId="0" fillId="0" borderId="0" xfId="0" applyFill="1" applyBorder="1"/>
    <xf numFmtId="0" fontId="0" fillId="0" borderId="0" xfId="0" applyAlignment="1">
      <alignment horizontal="left"/>
    </xf>
    <xf numFmtId="0" fontId="4" fillId="0" borderId="0" xfId="0" applyFont="1" applyFill="1"/>
    <xf numFmtId="0" fontId="1" fillId="0" borderId="0" xfId="117" applyFill="1"/>
    <xf numFmtId="0" fontId="0" fillId="0" borderId="0" xfId="0" applyFont="1" applyFill="1" applyAlignment="1">
      <alignment horizontal="left"/>
    </xf>
    <xf numFmtId="0" fontId="25" fillId="0" borderId="0" xfId="0" applyFont="1" applyBorder="1" applyAlignment="1" applyProtection="1">
      <alignment wrapText="1"/>
      <protection locked="0"/>
    </xf>
    <xf numFmtId="0" fontId="0" fillId="0" borderId="0" xfId="0"/>
    <xf numFmtId="0" fontId="21" fillId="0" borderId="0" xfId="0" applyFont="1"/>
    <xf numFmtId="0" fontId="22" fillId="0" borderId="0" xfId="0" applyFont="1"/>
    <xf numFmtId="0" fontId="6" fillId="0" borderId="0" xfId="0" applyFont="1"/>
    <xf numFmtId="0" fontId="0" fillId="0" borderId="0" xfId="0"/>
    <xf numFmtId="14" fontId="0" fillId="0" borderId="0" xfId="0" applyNumberFormat="1"/>
    <xf numFmtId="0" fontId="0" fillId="6" borderId="0" xfId="0" applyFill="1" applyBorder="1" applyAlignment="1">
      <alignment wrapText="1"/>
    </xf>
    <xf numFmtId="0" fontId="0" fillId="0" borderId="0" xfId="0"/>
    <xf numFmtId="0" fontId="0" fillId="0" borderId="0" xfId="0"/>
    <xf numFmtId="0" fontId="0" fillId="0" borderId="0" xfId="0" applyFill="1" applyBorder="1"/>
    <xf numFmtId="0" fontId="6" fillId="0" borderId="0" xfId="0" applyFont="1" applyFill="1" applyBorder="1"/>
    <xf numFmtId="0" fontId="20" fillId="0" borderId="0" xfId="0" applyFont="1"/>
    <xf numFmtId="0" fontId="0" fillId="6" borderId="0" xfId="0" applyFill="1" applyBorder="1" applyAlignment="1">
      <alignment wrapText="1"/>
    </xf>
    <xf numFmtId="0" fontId="0" fillId="0" borderId="0" xfId="0" applyFill="1"/>
    <xf numFmtId="0" fontId="0" fillId="0" borderId="0" xfId="0" applyAlignment="1">
      <alignment horizontal="left"/>
    </xf>
    <xf numFmtId="0" fontId="0" fillId="0" borderId="0" xfId="0" applyFont="1"/>
    <xf numFmtId="0" fontId="23" fillId="0" borderId="0" xfId="0" applyFont="1" applyAlignment="1">
      <alignment vertical="center"/>
    </xf>
    <xf numFmtId="0" fontId="0" fillId="0" borderId="0" xfId="0" applyAlignment="1">
      <alignment vertical="center"/>
    </xf>
    <xf numFmtId="0" fontId="8" fillId="0" borderId="0" xfId="0" applyFont="1" applyFill="1" applyBorder="1"/>
    <xf numFmtId="0" fontId="4" fillId="0" borderId="0" xfId="0" applyFont="1" applyFill="1"/>
    <xf numFmtId="0" fontId="0" fillId="8" borderId="0" xfId="0" applyFill="1" applyBorder="1" applyAlignment="1">
      <alignment wrapText="1"/>
    </xf>
    <xf numFmtId="0" fontId="0" fillId="0" borderId="0" xfId="0" applyFill="1" applyBorder="1" applyAlignment="1">
      <alignment wrapText="1"/>
    </xf>
    <xf numFmtId="0" fontId="1" fillId="0" borderId="0" xfId="117" applyFill="1"/>
    <xf numFmtId="0" fontId="0" fillId="0" borderId="0" xfId="0" applyFont="1" applyFill="1" applyBorder="1" applyAlignment="1">
      <alignment wrapText="1"/>
    </xf>
    <xf numFmtId="0" fontId="0" fillId="0" borderId="0" xfId="0" applyFont="1" applyFill="1" applyAlignment="1">
      <alignment horizontal="left"/>
    </xf>
    <xf numFmtId="0" fontId="3" fillId="0" borderId="0" xfId="0" applyFont="1" applyFill="1"/>
    <xf numFmtId="0" fontId="0" fillId="0" borderId="0" xfId="0"/>
    <xf numFmtId="0" fontId="0" fillId="0" borderId="0" xfId="0" applyFill="1" applyBorder="1"/>
    <xf numFmtId="0" fontId="1" fillId="0" borderId="0" xfId="117" applyFill="1"/>
    <xf numFmtId="0" fontId="0" fillId="0" borderId="0" xfId="0" applyAlignment="1">
      <alignment horizontal="left"/>
    </xf>
    <xf numFmtId="0" fontId="0" fillId="9" borderId="0" xfId="0" applyFill="1" applyBorder="1"/>
    <xf numFmtId="0" fontId="0" fillId="9" borderId="0" xfId="0" applyFill="1"/>
    <xf numFmtId="0" fontId="0" fillId="9" borderId="0" xfId="0" applyFill="1" applyBorder="1" applyAlignment="1"/>
    <xf numFmtId="0" fontId="0" fillId="5" borderId="0" xfId="0" applyFill="1"/>
    <xf numFmtId="0" fontId="4" fillId="3" borderId="13" xfId="0" applyFont="1" applyFill="1" applyBorder="1" applyAlignment="1">
      <alignment vertical="center" wrapText="1"/>
    </xf>
    <xf numFmtId="0" fontId="26" fillId="0" borderId="14" xfId="0" applyFont="1" applyBorder="1" applyAlignment="1">
      <alignment horizontal="left"/>
    </xf>
    <xf numFmtId="0" fontId="3" fillId="9" borderId="0" xfId="0" applyFont="1" applyFill="1"/>
    <xf numFmtId="0" fontId="26" fillId="0" borderId="14" xfId="0" applyFont="1" applyBorder="1"/>
    <xf numFmtId="0" fontId="26" fillId="0" borderId="0" xfId="0" applyFont="1" applyBorder="1" applyAlignment="1">
      <alignment horizontal="left"/>
    </xf>
    <xf numFmtId="0" fontId="26" fillId="0" borderId="0" xfId="0" applyFont="1" applyBorder="1"/>
    <xf numFmtId="0" fontId="0" fillId="0" borderId="0" xfId="0" applyAlignment="1">
      <alignment horizontal="left" vertical="center" wrapText="1"/>
    </xf>
    <xf numFmtId="0" fontId="27" fillId="0" borderId="0" xfId="0" applyFont="1" applyAlignment="1">
      <alignment horizontal="left" vertical="top"/>
    </xf>
    <xf numFmtId="0" fontId="3" fillId="0" borderId="0" xfId="0" applyFont="1" applyAlignment="1">
      <alignment horizontal="left" vertical="top"/>
    </xf>
    <xf numFmtId="0" fontId="6" fillId="0" borderId="0" xfId="0" applyFont="1" applyAlignment="1">
      <alignment horizontal="left" vertical="center"/>
    </xf>
    <xf numFmtId="0" fontId="1" fillId="0" borderId="0" xfId="117" applyAlignment="1">
      <alignment horizontal="left" vertical="center"/>
    </xf>
    <xf numFmtId="0" fontId="8" fillId="0" borderId="0" xfId="0" applyFont="1"/>
    <xf numFmtId="0" fontId="6" fillId="0" borderId="0" xfId="0" applyFont="1" applyAlignment="1">
      <alignment horizontal="left"/>
    </xf>
    <xf numFmtId="0" fontId="0" fillId="5" borderId="0" xfId="0" applyFill="1" applyAlignment="1">
      <alignment horizontal="left"/>
    </xf>
    <xf numFmtId="0" fontId="28" fillId="10" borderId="0" xfId="0" applyFont="1" applyFill="1" applyAlignment="1">
      <alignment horizontal="left" vertical="center"/>
    </xf>
    <xf numFmtId="3" fontId="0" fillId="0" borderId="0" xfId="0" applyNumberFormat="1" applyAlignment="1">
      <alignment horizontal="left" vertical="center"/>
    </xf>
    <xf numFmtId="0" fontId="28" fillId="11" borderId="0" xfId="0" applyFont="1" applyFill="1" applyAlignment="1">
      <alignment horizontal="left" vertical="center"/>
    </xf>
    <xf numFmtId="14" fontId="0" fillId="0" borderId="0" xfId="0" applyNumberFormat="1" applyAlignment="1">
      <alignment horizontal="left" vertical="center"/>
    </xf>
    <xf numFmtId="0" fontId="28" fillId="2" borderId="0" xfId="0" applyFont="1" applyFill="1" applyAlignment="1">
      <alignment horizontal="left" vertical="center"/>
    </xf>
    <xf numFmtId="0" fontId="28" fillId="12" borderId="0" xfId="0" applyFont="1" applyFill="1" applyAlignment="1">
      <alignment horizontal="left" vertical="center"/>
    </xf>
    <xf numFmtId="3" fontId="0" fillId="5" borderId="0" xfId="0" applyNumberFormat="1" applyFill="1" applyAlignment="1">
      <alignment horizontal="left" vertical="center"/>
    </xf>
    <xf numFmtId="0" fontId="0" fillId="5" borderId="0" xfId="0" applyFill="1" applyAlignment="1">
      <alignment horizontal="left" vertical="center"/>
    </xf>
    <xf numFmtId="0" fontId="0" fillId="5" borderId="0" xfId="0" applyFill="1" applyBorder="1"/>
    <xf numFmtId="165" fontId="0" fillId="9" borderId="2" xfId="0" applyNumberFormat="1" applyFill="1" applyBorder="1" applyAlignment="1" applyProtection="1">
      <alignment horizontal="left" vertical="top" wrapText="1"/>
    </xf>
    <xf numFmtId="0" fontId="0" fillId="0" borderId="0" xfId="0" applyFont="1" applyAlignment="1">
      <alignment horizontal="left" vertical="center"/>
    </xf>
    <xf numFmtId="0" fontId="0" fillId="0" borderId="0" xfId="0" applyAlignment="1">
      <alignment horizontal="left"/>
    </xf>
    <xf numFmtId="0" fontId="6" fillId="2" borderId="15" xfId="0" applyFont="1" applyFill="1" applyBorder="1" applyAlignment="1">
      <alignment vertical="center" wrapText="1"/>
    </xf>
    <xf numFmtId="0" fontId="6" fillId="2" borderId="16" xfId="0" applyFont="1" applyFill="1" applyBorder="1" applyAlignment="1">
      <alignment vertical="center" wrapText="1"/>
    </xf>
    <xf numFmtId="0" fontId="0" fillId="0" borderId="17" xfId="0" applyBorder="1" applyAlignment="1">
      <alignment vertical="center" wrapText="1"/>
    </xf>
    <xf numFmtId="0" fontId="0" fillId="0" borderId="17" xfId="0" applyFont="1" applyBorder="1" applyAlignment="1">
      <alignment vertical="center" wrapText="1"/>
    </xf>
    <xf numFmtId="0" fontId="0" fillId="0" borderId="17" xfId="0" applyBorder="1"/>
    <xf numFmtId="0" fontId="0" fillId="0" borderId="18" xfId="0" applyBorder="1" applyAlignment="1">
      <alignment vertical="center" wrapText="1"/>
    </xf>
    <xf numFmtId="0" fontId="0" fillId="0" borderId="19" xfId="0" applyBorder="1" applyAlignment="1">
      <alignment vertical="center"/>
    </xf>
    <xf numFmtId="0" fontId="0" fillId="0" borderId="19" xfId="0" applyFont="1" applyBorder="1" applyAlignment="1">
      <alignment vertical="center"/>
    </xf>
    <xf numFmtId="0" fontId="0" fillId="0" borderId="20" xfId="0" applyBorder="1" applyAlignment="1">
      <alignment vertical="center"/>
    </xf>
    <xf numFmtId="0" fontId="6" fillId="2" borderId="15" xfId="0" applyFont="1" applyFill="1" applyBorder="1" applyAlignment="1">
      <alignment horizontal="center" vertical="center" wrapText="1"/>
    </xf>
    <xf numFmtId="164" fontId="0" fillId="0" borderId="17" xfId="0" applyNumberFormat="1" applyBorder="1" applyAlignment="1">
      <alignment horizontal="center" vertical="center"/>
    </xf>
    <xf numFmtId="164" fontId="5" fillId="4" borderId="18" xfId="159" applyNumberFormat="1" applyFont="1" applyBorder="1" applyAlignment="1">
      <alignment horizontal="center" vertical="center"/>
    </xf>
    <xf numFmtId="0" fontId="6" fillId="5" borderId="0" xfId="0" applyFont="1" applyFill="1"/>
    <xf numFmtId="0" fontId="6" fillId="13" borderId="22" xfId="0" applyFont="1" applyFill="1" applyBorder="1" applyAlignment="1">
      <alignment horizontal="left" vertical="center"/>
    </xf>
    <xf numFmtId="0" fontId="0" fillId="7" borderId="23" xfId="0" applyFill="1" applyBorder="1" applyAlignment="1">
      <alignment horizontal="left" vertical="center"/>
    </xf>
    <xf numFmtId="0" fontId="0" fillId="7" borderId="19" xfId="0" applyFill="1" applyBorder="1" applyAlignment="1">
      <alignment horizontal="left" vertical="center"/>
    </xf>
    <xf numFmtId="0" fontId="0" fillId="7" borderId="20" xfId="0" applyFill="1" applyBorder="1" applyAlignment="1">
      <alignment horizontal="left" vertical="center"/>
    </xf>
    <xf numFmtId="0" fontId="6" fillId="13" borderId="21" xfId="0" applyFont="1" applyFill="1" applyBorder="1" applyAlignment="1">
      <alignment horizontal="left" vertical="center"/>
    </xf>
    <xf numFmtId="14" fontId="0" fillId="14" borderId="24" xfId="0" applyNumberFormat="1" applyFill="1" applyBorder="1" applyAlignment="1">
      <alignment horizontal="left" vertical="center"/>
    </xf>
    <xf numFmtId="14" fontId="0" fillId="14" borderId="17" xfId="0" applyNumberFormat="1" applyFill="1" applyBorder="1" applyAlignment="1">
      <alignment horizontal="left" vertical="center"/>
    </xf>
    <xf numFmtId="14" fontId="0" fillId="14" borderId="18" xfId="0" applyNumberFormat="1" applyFill="1" applyBorder="1" applyAlignment="1">
      <alignment horizontal="left" vertical="center"/>
    </xf>
    <xf numFmtId="0" fontId="24" fillId="5" borderId="0" xfId="0" applyFont="1" applyFill="1" applyAlignment="1">
      <alignment horizontal="left" vertical="center" wrapText="1"/>
    </xf>
    <xf numFmtId="0" fontId="0" fillId="7" borderId="0" xfId="0" applyFill="1" applyAlignment="1">
      <alignment horizontal="left"/>
    </xf>
    <xf numFmtId="0" fontId="0" fillId="6" borderId="0" xfId="0" applyFill="1" applyBorder="1" applyAlignment="1">
      <alignment horizontal="left"/>
    </xf>
    <xf numFmtId="0" fontId="0" fillId="0" borderId="0" xfId="0" applyAlignment="1">
      <alignment horizontal="left"/>
    </xf>
    <xf numFmtId="0" fontId="0" fillId="9" borderId="0" xfId="0" applyFill="1" applyAlignment="1">
      <alignment horizontal="left"/>
    </xf>
  </cellXfs>
  <cellStyles count="166">
    <cellStyle name="Accent1" xfId="159" builtinId="2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63" builtinId="9" hidden="1"/>
    <cellStyle name="Followed Hyperlink" xfId="164" builtinId="9" hidden="1"/>
    <cellStyle name="Followed Hyperlink" xfId="16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cellStyle name="Normal" xfId="0" builtinId="0"/>
    <cellStyle name="Normal 2" xfId="160"/>
    <cellStyle name="Normal 20" xfId="161"/>
    <cellStyle name="Normal 22" xfId="162"/>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externalLink" Target="externalLinks/externalLink1.xml"/><Relationship Id="rId14" Type="http://schemas.openxmlformats.org/officeDocument/2006/relationships/externalLink" Target="externalLinks/externalLink2.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1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47626</xdr:rowOff>
    </xdr:from>
    <xdr:to>
      <xdr:col>0</xdr:col>
      <xdr:colOff>2209800</xdr:colOff>
      <xdr:row>2</xdr:row>
      <xdr:rowOff>377162</xdr:rowOff>
    </xdr:to>
    <xdr:pic>
      <xdr:nvPicPr>
        <xdr:cNvPr id="4" name="Picture 3" descr="https://infogroup.atlassian.net/wiki/download/attachments/113147950/yesmail%20454x159.jpg?version=1&amp;modificationDate=1335368396590&amp;api=v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47626"/>
          <a:ext cx="2028825" cy="710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165100</xdr:colOff>
          <xdr:row>25</xdr:row>
          <xdr:rowOff>127000</xdr:rowOff>
        </xdr:from>
        <xdr:to>
          <xdr:col>1</xdr:col>
          <xdr:colOff>1041400</xdr:colOff>
          <xdr:row>25</xdr:row>
          <xdr:rowOff>330200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mr-IN" sz="800" b="0" i="0" u="none" strike="noStrike" baseline="0">
                  <a:solidFill>
                    <a:srgbClr val="000000"/>
                  </a:solidFill>
                  <a:latin typeface="Tahoma"/>
                  <a:ea typeface="Tahoma"/>
                  <a:cs typeface="Tahoma"/>
                </a:rPr>
                <a:t>10/10/80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1155700</xdr:colOff>
          <xdr:row>25</xdr:row>
          <xdr:rowOff>101600</xdr:rowOff>
        </xdr:from>
        <xdr:to>
          <xdr:col>1</xdr:col>
          <xdr:colOff>2159000</xdr:colOff>
          <xdr:row>25</xdr:row>
          <xdr:rowOff>330200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hr-HR" sz="800" b="0" i="0" u="none" strike="noStrike" baseline="0">
                  <a:solidFill>
                    <a:srgbClr val="000000"/>
                  </a:solidFill>
                  <a:latin typeface="Tahoma"/>
                  <a:ea typeface="Tahoma"/>
                  <a:cs typeface="Tahoma"/>
                </a:rPr>
                <a:t>50/50 Split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2260600</xdr:colOff>
          <xdr:row>25</xdr:row>
          <xdr:rowOff>114300</xdr:rowOff>
        </xdr:from>
        <xdr:to>
          <xdr:col>1</xdr:col>
          <xdr:colOff>3263900</xdr:colOff>
          <xdr:row>25</xdr:row>
          <xdr:rowOff>342900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xdr:twoCellAnchor editAs="oneCell">
    <xdr:from>
      <xdr:col>1</xdr:col>
      <xdr:colOff>38100</xdr:colOff>
      <xdr:row>0</xdr:row>
      <xdr:rowOff>95250</xdr:rowOff>
    </xdr:from>
    <xdr:to>
      <xdr:col>1</xdr:col>
      <xdr:colOff>1495243</xdr:colOff>
      <xdr:row>2</xdr:row>
      <xdr:rowOff>485679</xdr:rowOff>
    </xdr:to>
    <xdr:pic>
      <xdr:nvPicPr>
        <xdr:cNvPr id="2" name="Picture 1"/>
        <xdr:cNvPicPr>
          <a:picLocks noChangeAspect="1"/>
        </xdr:cNvPicPr>
      </xdr:nvPicPr>
      <xdr:blipFill>
        <a:blip xmlns:r="http://schemas.openxmlformats.org/officeDocument/2006/relationships" r:embed="rId2"/>
        <a:stretch>
          <a:fillRect/>
        </a:stretch>
      </xdr:blipFill>
      <xdr:spPr>
        <a:xfrm>
          <a:off x="2695575" y="95250"/>
          <a:ext cx="1457143" cy="7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group.atlassian.net/wiki/download/attachments/96108545/Darden_Date_Generator.xlsx?version=1&amp;modificationDate=1400542280520&amp;api=v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eesEmailCampaignDocumentYYYYMMDD_TEMPLATE_G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te gen"/>
      <sheetName val="work plan model"/>
      <sheetName val="holidays"/>
    </sheetNames>
    <sheetDataSet>
      <sheetData sheetId="0"/>
      <sheetData sheetId="1"/>
      <sheetData sheetId="2">
        <row r="3">
          <cell r="C3">
            <v>41640</v>
          </cell>
        </row>
        <row r="4">
          <cell r="C4">
            <v>41687</v>
          </cell>
        </row>
        <row r="5">
          <cell r="C5">
            <v>41785</v>
          </cell>
        </row>
        <row r="6">
          <cell r="C6">
            <v>41824</v>
          </cell>
        </row>
        <row r="7">
          <cell r="C7">
            <v>41883</v>
          </cell>
        </row>
        <row r="8">
          <cell r="C8">
            <v>41970</v>
          </cell>
        </row>
        <row r="9">
          <cell r="C9">
            <v>41971</v>
          </cell>
        </row>
        <row r="10">
          <cell r="C10">
            <v>41987</v>
          </cell>
        </row>
        <row r="11">
          <cell r="C11">
            <v>41998</v>
          </cell>
        </row>
        <row r="12">
          <cell r="C12">
            <v>42004</v>
          </cell>
        </row>
        <row r="13">
          <cell r="C13">
            <v>42005</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6.24"/>
      <sheetName val="6.24 Link Matrix"/>
      <sheetName val="Summary"/>
      <sheetName val="Link Matrix"/>
      <sheetName val="Process"/>
      <sheetName val="HAL"/>
      <sheetName val="BC"/>
      <sheetName val="FLC"/>
      <sheetName val="QA Checklist"/>
      <sheetName val="Revisions"/>
      <sheetName val="Sheet1"/>
    </sheetNames>
    <sheetDataSet>
      <sheetData sheetId="0" refreshError="1"/>
      <sheetData sheetId="1"/>
      <sheetData sheetId="2">
        <row r="3">
          <cell r="C3" t="str">
            <v>XXXXXXX</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4" Type="http://schemas.openxmlformats.org/officeDocument/2006/relationships/ctrlProp" Target="../ctrlProps/ctrlProp2.xml"/><Relationship Id="rId5" Type="http://schemas.openxmlformats.org/officeDocument/2006/relationships/ctrlProp" Target="../ctrlProps/ctrlProp3.xml"/><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chocolateshops.sees.com/?utm_medium=email&amp;utm_source=ym&amp;utm_campaign=findashop" TargetMode="External"/><Relationship Id="rId4" Type="http://schemas.openxmlformats.org/officeDocument/2006/relationships/hyperlink" Target="http://www.sees.com/home?utm_medium=email&amp;utm_source=ym&amp;utm_campaign=logo" TargetMode="External"/><Relationship Id="rId5" Type="http://schemas.openxmlformats.org/officeDocument/2006/relationships/hyperlink" Target="http://www.sees.com/chocolate?utm_medium=email&amp;utm_source=ym&amp;utm_campaign=chocolate" TargetMode="External"/><Relationship Id="rId6" Type="http://schemas.openxmlformats.org/officeDocument/2006/relationships/hyperlink" Target="http://www.sees.com/brittle-and-toffee?utm_medium=email&amp;utm_source=ym&amp;utm_campaign=brittle-and-toffee" TargetMode="External"/><Relationship Id="rId7" Type="http://schemas.openxmlformats.org/officeDocument/2006/relationships/hyperlink" Target="http://www.sees.com/lollipops?utm_medium=email&amp;utm_source=ym&amp;utm_campaign=lollypops" TargetMode="External"/><Relationship Id="rId8" Type="http://schemas.openxmlformats.org/officeDocument/2006/relationships/hyperlink" Target="http://www.sees.com/more-treats?utm_medium=email&amp;utm_source=ym&amp;utm_campaign=more-treats" TargetMode="External"/><Relationship Id="rId9" Type="http://schemas.openxmlformats.org/officeDocument/2006/relationships/hyperlink" Target="http://www.sees.com/build-a-box?utm_medium=email&amp;utm_source=ym&amp;utm_campaign=build-abox" TargetMode="External"/><Relationship Id="rId10" Type="http://schemas.openxmlformats.org/officeDocument/2006/relationships/hyperlink" Target="http://www.sees.com/about-us?utm_medium=email&amp;utm_source=ym&amp;utm_about-us" TargetMode="External"/><Relationship Id="rId1" Type="http://schemas.openxmlformats.org/officeDocument/2006/relationships/hyperlink" Target="http://www.sees.com/company-info/privacy-policy/?utm_medium=email&amp;utm_source=ym&amp;utm_campaign=privacypolicy" TargetMode="External"/><Relationship Id="rId2" Type="http://schemas.openxmlformats.org/officeDocument/2006/relationships/hyperlink" Target="http://www.sees.com/about-us?utm_medium=email&amp;utm_source=ym&amp;utm_campaign=guarante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fundraising.sees.com/about-us?utm_medium=email&amp;utm_source=ym&amp;utm_campaign=guarantee" TargetMode="External"/><Relationship Id="rId4" Type="http://schemas.openxmlformats.org/officeDocument/2006/relationships/hyperlink" Target="http://fundraising.sees.com/home?utm_medium=email&amp;utm_source=ym&amp;utm_campaign=logo" TargetMode="External"/><Relationship Id="rId5" Type="http://schemas.openxmlformats.org/officeDocument/2006/relationships/hyperlink" Target="http://fundraising.sees.com/how-it-works?utm_medium=email&amp;utm_source=ym&amp;utm_campaign=how-it-works" TargetMode="External"/><Relationship Id="rId6" Type="http://schemas.openxmlformats.org/officeDocument/2006/relationships/hyperlink" Target="http://fundraising.sees.com/getting-started?utm_medium=email&amp;utm_source=ym&amp;utm_campaign=getting-started" TargetMode="External"/><Relationship Id="rId7" Type="http://schemas.openxmlformats.org/officeDocument/2006/relationships/hyperlink" Target="http://fundraising.sees.com/order-candy?utm_medium=email&amp;utm_source=ym&amp;utm_campaign=order-candy" TargetMode="External"/><Relationship Id="rId8" Type="http://schemas.openxmlformats.org/officeDocument/2006/relationships/hyperlink" Target="http://fundraising.sees.com/about-us?utm_medium=email&amp;utm_source=ym&amp;utm_campaign=about-us" TargetMode="External"/><Relationship Id="rId1" Type="http://schemas.openxmlformats.org/officeDocument/2006/relationships/hyperlink" Target="http://fundraising.sees.com/locations/fundraising-experts?utm_medium=email&amp;utm_source=ym&amp;utm_campaign=findashop" TargetMode="External"/><Relationship Id="rId2" Type="http://schemas.openxmlformats.org/officeDocument/2006/relationships/hyperlink" Target="http://fundraising.sees.com/company-info/privacy-policy?utm_medium=email&amp;utm_source=ym&amp;utm_campaign=privacypolicy"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business-gifts.sees.com/gift-cards/?utm_medium=email&amp;utm_source=ym&amp;utm_campaign=gift-cards" TargetMode="External"/><Relationship Id="rId4" Type="http://schemas.openxmlformats.org/officeDocument/2006/relationships/hyperlink" Target="http://business-gifts.sees.com/discounts-and-benefits?utm_medium=email&amp;utm_source=ym&amp;utm_campaign=about-discounts" TargetMode="External"/><Relationship Id="rId5" Type="http://schemas.openxmlformats.org/officeDocument/2006/relationships/hyperlink" Target="http://business-gifts.sees.com/chocolate/?utm_medium=email&amp;utm_source=ym&amp;utm_campaign=chocolate" TargetMode="External"/><Relationship Id="rId6" Type="http://schemas.openxmlformats.org/officeDocument/2006/relationships/hyperlink" Target="http://business-gifts.sees.com/locations/quantity-discounts?utm_medium=email&amp;utm_source=ym&amp;utm_campaign=findashop" TargetMode="External"/><Relationship Id="rId1" Type="http://schemas.openxmlformats.org/officeDocument/2006/relationships/hyperlink" Target="http://business-gifts.sees.com/home?utm_medium=email&amp;utm_source=ym&amp;utm_campaign=logo" TargetMode="External"/><Relationship Id="rId2" Type="http://schemas.openxmlformats.org/officeDocument/2006/relationships/hyperlink" Target="http://business-gifts.sees.com/gift-boxes/?utm_medium=email&amp;utm_source=ym&amp;utm_campaign=gift-boxe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group-discount.sees.com/gd-discounts-and-benefits?utm_medium=email&amp;utm_source=ym&amp;utm_campaign=about-discounts" TargetMode="External"/><Relationship Id="rId4" Type="http://schemas.openxmlformats.org/officeDocument/2006/relationships/hyperlink" Target="http://group-discount.sees.com/gift-cards/?utm_medium=email&amp;utm_source=ym&amp;utm_campaign=gift-cards" TargetMode="External"/><Relationship Id="rId5" Type="http://schemas.openxmlformats.org/officeDocument/2006/relationships/hyperlink" Target="http://group-discount.sees.com/home?utm_medium=email&amp;utm_source=ym&amp;utm_campaign=logo" TargetMode="External"/><Relationship Id="rId6" Type="http://schemas.openxmlformats.org/officeDocument/2006/relationships/hyperlink" Target="http://group-discount.sees.com/chocolate/?utm_medium=email&amp;utm_source=ym&amp;utm_campaign=chocolate" TargetMode="External"/><Relationship Id="rId7" Type="http://schemas.openxmlformats.org/officeDocument/2006/relationships/hyperlink" Target="http://group-discount.sees.com/locations/quantity-discounts?utm_medium=email&amp;utm_source=ym&amp;utm_campaign=findashop" TargetMode="External"/><Relationship Id="rId8" Type="http://schemas.openxmlformats.org/officeDocument/2006/relationships/hyperlink" Target="http://group-discount.sees.com/about-us?utm_medium=email&amp;utm_source=ym&amp;utm_campaign=about-us" TargetMode="External"/><Relationship Id="rId9" Type="http://schemas.openxmlformats.org/officeDocument/2006/relationships/hyperlink" Target="http://group-discount.sees.com/company-info/privacy-policy?utm_medium=email&amp;utm_source=ym&amp;utm_campaign=privacypolicy" TargetMode="External"/><Relationship Id="rId10" Type="http://schemas.openxmlformats.org/officeDocument/2006/relationships/hyperlink" Target="http://group-discount.sees.com/about-us?utm_medium=email&amp;utm_source=ym&amp;utm_campaign=about-us" TargetMode="External"/><Relationship Id="rId1" Type="http://schemas.openxmlformats.org/officeDocument/2006/relationships/hyperlink" Target="http://group-discount.sees.com/brittle-toffee-and-more/?utm_medium=email&amp;utm_source=ym&amp;utm_campaign=brittle-and-toffee" TargetMode="External"/><Relationship Id="rId2" Type="http://schemas.openxmlformats.org/officeDocument/2006/relationships/hyperlink" Target="http://group-discount.sees.com/lollypops/?utm_medium=email&amp;utm_source=ym&amp;utm_campaign=lollypop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pageSetUpPr fitToPage="1"/>
  </sheetPr>
  <dimension ref="A1:F35"/>
  <sheetViews>
    <sheetView showGridLines="0" workbookViewId="0">
      <selection activeCell="B20" sqref="B20"/>
    </sheetView>
  </sheetViews>
  <sheetFormatPr baseColWidth="10" defaultColWidth="8.83203125" defaultRowHeight="14" x14ac:dyDescent="0"/>
  <cols>
    <col min="1" max="1" width="39.83203125" style="2" customWidth="1"/>
    <col min="2" max="2" width="65.1640625" style="1" customWidth="1"/>
    <col min="3" max="3" width="80.33203125" style="5" customWidth="1"/>
    <col min="4" max="4" width="35" style="5" hidden="1" customWidth="1"/>
    <col min="5" max="5" width="104.33203125" style="5" customWidth="1"/>
  </cols>
  <sheetData>
    <row r="1" spans="1:6" ht="15" customHeight="1">
      <c r="A1" s="14"/>
      <c r="B1" s="15"/>
      <c r="F1" t="s">
        <v>220</v>
      </c>
    </row>
    <row r="2" spans="1:6" ht="15" customHeight="1">
      <c r="A2" s="16"/>
      <c r="B2" s="17"/>
    </row>
    <row r="3" spans="1:6" ht="42.75" customHeight="1" thickBot="1">
      <c r="A3" s="16"/>
      <c r="B3" s="47" t="s">
        <v>34</v>
      </c>
      <c r="C3" s="7" t="s">
        <v>15</v>
      </c>
    </row>
    <row r="4" spans="1:6" ht="15">
      <c r="A4" s="8" t="s">
        <v>24</v>
      </c>
      <c r="B4" s="53" t="s">
        <v>302</v>
      </c>
      <c r="C4" s="67" t="s">
        <v>148</v>
      </c>
    </row>
    <row r="5" spans="1:6" ht="15">
      <c r="A5" s="3" t="s">
        <v>21</v>
      </c>
      <c r="B5" s="11" t="s">
        <v>294</v>
      </c>
      <c r="C5" s="24"/>
      <c r="E5" s="5" t="s">
        <v>220</v>
      </c>
    </row>
    <row r="6" spans="1:6" ht="15">
      <c r="A6" s="3" t="s">
        <v>22</v>
      </c>
      <c r="B6" s="11" t="s">
        <v>295</v>
      </c>
      <c r="C6" s="24"/>
    </row>
    <row r="7" spans="1:6" ht="28">
      <c r="A7" s="3" t="s">
        <v>35</v>
      </c>
      <c r="B7" s="125">
        <f>Timeline!B2</f>
        <v>42801</v>
      </c>
      <c r="C7" s="27" t="s">
        <v>28</v>
      </c>
    </row>
    <row r="8" spans="1:6" ht="27">
      <c r="A8" s="3" t="s">
        <v>33</v>
      </c>
      <c r="B8" s="125">
        <f>Timeline!B11</f>
        <v>42814</v>
      </c>
      <c r="C8" s="24"/>
    </row>
    <row r="9" spans="1:6" ht="18.75" customHeight="1">
      <c r="A9" s="3" t="s">
        <v>23</v>
      </c>
      <c r="B9" s="19">
        <v>42817</v>
      </c>
      <c r="C9" s="25" t="s">
        <v>16</v>
      </c>
      <c r="D9" s="6"/>
    </row>
    <row r="10" spans="1:6" ht="18.75" customHeight="1">
      <c r="A10" s="3" t="s">
        <v>36</v>
      </c>
      <c r="B10" s="11" t="s">
        <v>296</v>
      </c>
      <c r="C10" s="24"/>
    </row>
    <row r="11" spans="1:6" ht="7.5" customHeight="1" thickBot="1">
      <c r="A11" s="9"/>
      <c r="B11" s="13"/>
      <c r="C11" s="26"/>
    </row>
    <row r="12" spans="1:6" s="72" customFormat="1" ht="21.75" customHeight="1" thickBot="1">
      <c r="A12" s="60" t="s">
        <v>241</v>
      </c>
      <c r="B12" s="52" t="s">
        <v>120</v>
      </c>
      <c r="C12" s="58"/>
      <c r="D12" s="50"/>
      <c r="E12" s="50"/>
    </row>
    <row r="13" spans="1:6" ht="21.75" customHeight="1">
      <c r="A13" s="60" t="s">
        <v>20</v>
      </c>
      <c r="B13" s="10" t="s">
        <v>303</v>
      </c>
      <c r="C13" s="24"/>
    </row>
    <row r="14" spans="1:6" ht="25.5" customHeight="1" thickBot="1">
      <c r="A14" s="59" t="s">
        <v>18</v>
      </c>
      <c r="B14" s="54" t="s">
        <v>304</v>
      </c>
      <c r="C14" s="24"/>
    </row>
    <row r="15" spans="1:6" s="94" customFormat="1" ht="25.5" customHeight="1">
      <c r="A15" s="102" t="s">
        <v>213</v>
      </c>
      <c r="B15" s="46"/>
      <c r="C15" s="57"/>
      <c r="D15" s="50"/>
      <c r="E15" s="50"/>
    </row>
    <row r="16" spans="1:6" s="61" customFormat="1" ht="25.5" customHeight="1">
      <c r="A16" s="49" t="s">
        <v>118</v>
      </c>
      <c r="B16" s="46" t="s">
        <v>121</v>
      </c>
      <c r="C16" s="57"/>
      <c r="D16" s="50"/>
      <c r="E16" s="50"/>
    </row>
    <row r="17" spans="1:5" s="48" customFormat="1" ht="25.5" customHeight="1">
      <c r="A17" s="49" t="s">
        <v>19</v>
      </c>
      <c r="B17" s="53" t="s">
        <v>126</v>
      </c>
      <c r="C17" s="57"/>
      <c r="D17" s="50"/>
      <c r="E17" s="50" t="s">
        <v>220</v>
      </c>
    </row>
    <row r="18" spans="1:5" ht="7.5" customHeight="1" thickBot="1">
      <c r="A18" s="9"/>
      <c r="B18" s="13"/>
      <c r="C18" s="26"/>
    </row>
    <row r="19" spans="1:5" ht="31.5" customHeight="1">
      <c r="A19" s="8" t="s">
        <v>30</v>
      </c>
      <c r="B19" s="21" t="s">
        <v>297</v>
      </c>
      <c r="C19" s="28" t="s">
        <v>17</v>
      </c>
    </row>
    <row r="20" spans="1:5" ht="42" customHeight="1">
      <c r="A20" s="3" t="s">
        <v>31</v>
      </c>
      <c r="B20" s="22"/>
      <c r="C20" s="28" t="s">
        <v>32</v>
      </c>
    </row>
    <row r="21" spans="1:5" ht="28.5" customHeight="1" thickBot="1">
      <c r="A21" s="4" t="s">
        <v>12</v>
      </c>
      <c r="B21" s="12" t="s">
        <v>13</v>
      </c>
      <c r="C21" s="24"/>
    </row>
    <row r="22" spans="1:5" ht="7.5" customHeight="1" thickBot="1">
      <c r="A22" s="9"/>
      <c r="B22" s="13"/>
      <c r="C22" s="26"/>
    </row>
    <row r="23" spans="1:5" ht="30" customHeight="1">
      <c r="A23" s="8" t="s">
        <v>38</v>
      </c>
      <c r="B23" s="46" t="s">
        <v>121</v>
      </c>
      <c r="C23" s="27" t="s">
        <v>14</v>
      </c>
    </row>
    <row r="24" spans="1:5" ht="23.25" customHeight="1">
      <c r="A24" s="3" t="s">
        <v>9</v>
      </c>
      <c r="B24" s="11"/>
      <c r="C24" s="24"/>
    </row>
    <row r="25" spans="1:5" ht="23.25" customHeight="1">
      <c r="A25" s="3" t="s">
        <v>29</v>
      </c>
      <c r="B25" s="11"/>
      <c r="C25" s="24"/>
    </row>
    <row r="26" spans="1:5" ht="36.75" customHeight="1">
      <c r="A26" s="3" t="s">
        <v>10</v>
      </c>
      <c r="B26" s="11"/>
      <c r="C26" s="24"/>
    </row>
    <row r="27" spans="1:5" ht="39" customHeight="1" thickBot="1">
      <c r="A27" s="18" t="s">
        <v>11</v>
      </c>
      <c r="B27" s="20"/>
      <c r="C27" s="23"/>
    </row>
    <row r="28" spans="1:5" s="48" customFormat="1" ht="7.5" customHeight="1" thickBot="1">
      <c r="A28" s="51"/>
      <c r="B28" s="55"/>
      <c r="C28" s="58"/>
      <c r="D28" s="50"/>
      <c r="E28" s="50"/>
    </row>
    <row r="29" spans="1:5" ht="22.5" customHeight="1">
      <c r="A29" s="8" t="s">
        <v>147</v>
      </c>
      <c r="B29" s="10" t="s">
        <v>294</v>
      </c>
      <c r="C29" s="24"/>
    </row>
    <row r="30" spans="1:5" ht="27.75" customHeight="1">
      <c r="A30" s="3" t="s">
        <v>25</v>
      </c>
      <c r="B30" s="56" t="s">
        <v>182</v>
      </c>
      <c r="C30" s="27" t="s">
        <v>27</v>
      </c>
    </row>
    <row r="31" spans="1:5" ht="33" customHeight="1">
      <c r="A31" s="3" t="s">
        <v>26</v>
      </c>
      <c r="B31" s="22" t="s">
        <v>37</v>
      </c>
      <c r="C31" s="27" t="s">
        <v>27</v>
      </c>
    </row>
    <row r="32" spans="1:5" ht="35.25" customHeight="1">
      <c r="A32" s="3" t="s">
        <v>0</v>
      </c>
      <c r="B32" s="22"/>
      <c r="C32" s="23"/>
    </row>
    <row r="33" spans="3:5" ht="7.5" customHeight="1"/>
    <row r="34" spans="3:5">
      <c r="C34"/>
      <c r="D34"/>
      <c r="E34"/>
    </row>
    <row r="35" spans="3:5">
      <c r="C35"/>
      <c r="D35"/>
      <c r="E35"/>
    </row>
  </sheetData>
  <sheetProtection formatCells="0" insertColumns="0" insertRows="0"/>
  <pageMargins left="0.7" right="0.7" top="0.75" bottom="0.75" header="0.3" footer="0.3"/>
  <pageSetup scale="83" fitToHeight="0"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028" r:id="rId3" name="Check Box 4">
              <controlPr defaultSize="0" autoFill="0" autoLine="0" autoPict="0">
                <anchor moveWithCells="1">
                  <from>
                    <xdr:col>1</xdr:col>
                    <xdr:colOff>165100</xdr:colOff>
                    <xdr:row>25</xdr:row>
                    <xdr:rowOff>127000</xdr:rowOff>
                  </from>
                  <to>
                    <xdr:col>1</xdr:col>
                    <xdr:colOff>1041400</xdr:colOff>
                    <xdr:row>25</xdr:row>
                    <xdr:rowOff>330200</xdr:rowOff>
                  </to>
                </anchor>
              </controlPr>
            </control>
          </mc:Choice>
          <mc:Fallback/>
        </mc:AlternateContent>
        <mc:AlternateContent xmlns:mc="http://schemas.openxmlformats.org/markup-compatibility/2006">
          <mc:Choice Requires="x14">
            <control shapeId="1029" r:id="rId4" name="Check Box 5">
              <controlPr defaultSize="0" autoFill="0" autoLine="0" autoPict="0">
                <anchor moveWithCells="1">
                  <from>
                    <xdr:col>1</xdr:col>
                    <xdr:colOff>1155700</xdr:colOff>
                    <xdr:row>25</xdr:row>
                    <xdr:rowOff>101600</xdr:rowOff>
                  </from>
                  <to>
                    <xdr:col>1</xdr:col>
                    <xdr:colOff>2159000</xdr:colOff>
                    <xdr:row>25</xdr:row>
                    <xdr:rowOff>330200</xdr:rowOff>
                  </to>
                </anchor>
              </controlPr>
            </control>
          </mc:Choice>
          <mc:Fallback/>
        </mc:AlternateContent>
        <mc:AlternateContent xmlns:mc="http://schemas.openxmlformats.org/markup-compatibility/2006">
          <mc:Choice Requires="x14">
            <control shapeId="1032" r:id="rId5" name="Check Box 8">
              <controlPr defaultSize="0" autoFill="0" autoLine="0" autoPict="0">
                <anchor moveWithCells="1">
                  <from>
                    <xdr:col>1</xdr:col>
                    <xdr:colOff>2260600</xdr:colOff>
                    <xdr:row>25</xdr:row>
                    <xdr:rowOff>114300</xdr:rowOff>
                  </from>
                  <to>
                    <xdr:col>1</xdr:col>
                    <xdr:colOff>3263900</xdr:colOff>
                    <xdr:row>25</xdr:row>
                    <xdr:rowOff>342900</xdr:rowOff>
                  </to>
                </anchor>
              </controlPr>
            </control>
          </mc:Choice>
          <mc:Fallback/>
        </mc:AlternateContent>
      </controls>
    </mc:Choice>
    <mc:Fallback/>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'Data Selects'!$A$2:$A$4</xm:f>
          </x14:formula1>
          <xm:sqref>B16 B23</xm:sqref>
        </x14:dataValidation>
        <x14:dataValidation type="list" allowBlank="1" showInputMessage="1" showErrorMessage="1">
          <x14:formula1>
            <xm:f>'Data Selects'!$B$2:$B$7</xm:f>
          </x14:formula1>
          <xm:sqref>B12</xm:sqref>
        </x14:dataValidation>
      </x14:dataValidations>
    </ex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C63"/>
  <sheetViews>
    <sheetView workbookViewId="0">
      <selection activeCell="C3" sqref="C3"/>
    </sheetView>
  </sheetViews>
  <sheetFormatPr baseColWidth="10" defaultColWidth="8.83203125" defaultRowHeight="14" x14ac:dyDescent="0"/>
  <cols>
    <col min="1" max="1" width="75.83203125" customWidth="1"/>
    <col min="3" max="3" width="64.5" customWidth="1"/>
  </cols>
  <sheetData>
    <row r="1" spans="1:3" ht="18">
      <c r="A1" s="103" t="s">
        <v>214</v>
      </c>
      <c r="B1" s="104"/>
      <c r="C1" s="105" t="s">
        <v>215</v>
      </c>
    </row>
    <row r="2" spans="1:3" ht="18">
      <c r="A2" s="106"/>
      <c r="B2" s="104"/>
      <c r="C2" s="107"/>
    </row>
    <row r="3" spans="1:3" ht="15">
      <c r="A3" s="108" t="s">
        <v>216</v>
      </c>
      <c r="B3" s="104"/>
      <c r="C3" s="109" t="s">
        <v>217</v>
      </c>
    </row>
    <row r="4" spans="1:3" ht="15">
      <c r="A4" s="108"/>
      <c r="B4" s="104"/>
      <c r="C4" s="94"/>
    </row>
    <row r="5" spans="1:3" ht="15">
      <c r="A5" s="108" t="s">
        <v>218</v>
      </c>
      <c r="B5" s="104"/>
      <c r="C5" s="110" t="str">
        <f>CONCATENATE("PEC Request: ",'Campaign Details'!B4)</f>
        <v>PEC Request: 20170323_EasterAllEggs_GM</v>
      </c>
    </row>
    <row r="6" spans="1:3">
      <c r="A6" s="108"/>
      <c r="B6" s="99"/>
      <c r="C6" s="94"/>
    </row>
    <row r="7" spans="1:3" ht="28">
      <c r="A7" s="108" t="s">
        <v>219</v>
      </c>
      <c r="B7" s="99"/>
      <c r="C7" s="108" t="s">
        <v>216</v>
      </c>
    </row>
    <row r="8" spans="1:3">
      <c r="A8" s="1" t="s">
        <v>220</v>
      </c>
      <c r="B8" s="99"/>
      <c r="C8" s="108"/>
    </row>
    <row r="9" spans="1:3">
      <c r="A9" s="111" t="s">
        <v>221</v>
      </c>
      <c r="B9" s="99"/>
      <c r="C9" s="108" t="s">
        <v>222</v>
      </c>
    </row>
    <row r="10" spans="1:3">
      <c r="A10" s="112">
        <f>'Campaign Details'!B15</f>
        <v>0</v>
      </c>
      <c r="B10" s="99"/>
      <c r="C10" s="94"/>
    </row>
    <row r="11" spans="1:3">
      <c r="A11" s="1" t="s">
        <v>220</v>
      </c>
      <c r="B11" s="99"/>
      <c r="C11" s="113" t="s">
        <v>223</v>
      </c>
    </row>
    <row r="12" spans="1:3" ht="28">
      <c r="A12" s="111" t="s">
        <v>224</v>
      </c>
      <c r="B12" s="99"/>
      <c r="C12" s="108" t="s">
        <v>239</v>
      </c>
    </row>
    <row r="13" spans="1:3">
      <c r="A13" s="1" t="str">
        <f>'Campaign Details'!B4</f>
        <v>20170323_EasterAllEggs_GM</v>
      </c>
      <c r="B13" s="99"/>
      <c r="C13" s="1" t="s">
        <v>220</v>
      </c>
    </row>
    <row r="14" spans="1:3">
      <c r="A14" s="1" t="s">
        <v>225</v>
      </c>
      <c r="B14" s="99"/>
      <c r="C14" s="111" t="s">
        <v>226</v>
      </c>
    </row>
    <row r="15" spans="1:3">
      <c r="A15" s="111" t="s">
        <v>240</v>
      </c>
      <c r="B15" s="99"/>
      <c r="C15" s="123"/>
    </row>
    <row r="16" spans="1:3">
      <c r="A16" s="1" t="str">
        <f>'Campaign Details'!B12</f>
        <v>General Marketing</v>
      </c>
      <c r="B16" s="99"/>
      <c r="C16" s="1" t="s">
        <v>220</v>
      </c>
    </row>
    <row r="17" spans="1:3">
      <c r="A17" s="1" t="s">
        <v>225</v>
      </c>
      <c r="B17" s="99"/>
      <c r="C17" s="111" t="s">
        <v>227</v>
      </c>
    </row>
    <row r="18" spans="1:3">
      <c r="A18" s="111" t="s">
        <v>228</v>
      </c>
      <c r="B18" s="99"/>
      <c r="C18" s="115"/>
    </row>
    <row r="19" spans="1:3">
      <c r="A19" s="1" t="str">
        <f>'Campaign Details'!B13</f>
        <v>Give them EGG-sactly what they want!</v>
      </c>
      <c r="B19" s="99"/>
      <c r="C19" s="1" t="s">
        <v>220</v>
      </c>
    </row>
    <row r="20" spans="1:3">
      <c r="A20" s="1" t="s">
        <v>225</v>
      </c>
      <c r="B20" s="99"/>
      <c r="C20" s="111" t="s">
        <v>221</v>
      </c>
    </row>
    <row r="21" spans="1:3">
      <c r="A21" s="111" t="s">
        <v>230</v>
      </c>
      <c r="B21" s="99"/>
      <c r="C21" s="112">
        <f>'Campaign Details'!B15</f>
        <v>0</v>
      </c>
    </row>
    <row r="22" spans="1:3">
      <c r="A22" s="1" t="str">
        <f>'Campaign Details'!B14</f>
        <v>Plus, FREE or flat-rate shipping!</v>
      </c>
      <c r="B22" s="99"/>
      <c r="C22" s="1" t="s">
        <v>220</v>
      </c>
    </row>
    <row r="23" spans="1:3" ht="20">
      <c r="A23" s="1" t="s">
        <v>225</v>
      </c>
      <c r="B23" s="99"/>
      <c r="C23" s="116" t="s">
        <v>229</v>
      </c>
    </row>
    <row r="24" spans="1:3">
      <c r="A24" s="111" t="s">
        <v>248</v>
      </c>
      <c r="B24" s="99"/>
      <c r="C24" s="111" t="s">
        <v>224</v>
      </c>
    </row>
    <row r="25" spans="1:3">
      <c r="A25" s="1" t="str">
        <f>'Campaign Details'!B16</f>
        <v>No</v>
      </c>
      <c r="B25" s="99"/>
      <c r="C25" s="1" t="str">
        <f>'Campaign Details'!B4</f>
        <v>20170323_EasterAllEggs_GM</v>
      </c>
    </row>
    <row r="26" spans="1:3" s="94" customFormat="1">
      <c r="A26" s="1"/>
      <c r="B26" s="99"/>
      <c r="C26" s="1"/>
    </row>
    <row r="27" spans="1:3">
      <c r="A27" s="111" t="s">
        <v>231</v>
      </c>
      <c r="B27" s="99"/>
      <c r="C27" s="114" t="s">
        <v>240</v>
      </c>
    </row>
    <row r="28" spans="1:3">
      <c r="A28" s="122"/>
      <c r="B28" s="99"/>
      <c r="C28" s="1" t="str">
        <f>'Campaign Details'!B12</f>
        <v>General Marketing</v>
      </c>
    </row>
    <row r="29" spans="1:3">
      <c r="A29" s="117" t="s">
        <v>225</v>
      </c>
      <c r="B29" s="99"/>
      <c r="C29" s="94" t="s">
        <v>220</v>
      </c>
    </row>
    <row r="30" spans="1:3">
      <c r="A30" s="111" t="s">
        <v>232</v>
      </c>
      <c r="B30" s="99"/>
      <c r="C30" s="111" t="s">
        <v>228</v>
      </c>
    </row>
    <row r="31" spans="1:3" ht="28">
      <c r="A31" s="108" t="str">
        <f>'Campaign Details'!B19</f>
        <v>All active subscribers with activity within the past 18 months.  Suppress any unsubscribed subscribers.</v>
      </c>
      <c r="B31" s="99"/>
      <c r="C31" s="1" t="str">
        <f>'Campaign Details'!B13</f>
        <v>Give them EGG-sactly what they want!</v>
      </c>
    </row>
    <row r="32" spans="1:3">
      <c r="A32" s="1" t="s">
        <v>220</v>
      </c>
      <c r="B32" s="99"/>
      <c r="C32" s="1"/>
    </row>
    <row r="33" spans="1:3" ht="20">
      <c r="A33" s="111" t="s">
        <v>234</v>
      </c>
      <c r="B33" s="99"/>
      <c r="C33" s="118" t="s">
        <v>233</v>
      </c>
    </row>
    <row r="34" spans="1:3">
      <c r="A34" s="119">
        <f>'Campaign Details'!B9</f>
        <v>42817</v>
      </c>
      <c r="B34" s="99"/>
      <c r="C34" s="111" t="s">
        <v>230</v>
      </c>
    </row>
    <row r="35" spans="1:3">
      <c r="B35" s="99"/>
      <c r="C35" s="1" t="str">
        <f>'Campaign Details'!B14</f>
        <v>Plus, FREE or flat-rate shipping!</v>
      </c>
    </row>
    <row r="36" spans="1:3">
      <c r="A36" s="111" t="s">
        <v>181</v>
      </c>
      <c r="B36" s="99"/>
      <c r="C36" s="1" t="s">
        <v>220</v>
      </c>
    </row>
    <row r="37" spans="1:3">
      <c r="A37" s="119" t="str">
        <f>'Campaign Details'!B10</f>
        <v>11am PST</v>
      </c>
      <c r="B37" s="99"/>
      <c r="C37" s="111" t="s">
        <v>248</v>
      </c>
    </row>
    <row r="38" spans="1:3">
      <c r="A38" s="119"/>
      <c r="B38" s="99"/>
      <c r="C38" s="126" t="str">
        <f>'Campaign Details'!B16</f>
        <v>No</v>
      </c>
    </row>
    <row r="39" spans="1:3">
      <c r="A39" s="119"/>
      <c r="B39" s="99"/>
      <c r="C39" s="111"/>
    </row>
    <row r="40" spans="1:3">
      <c r="A40" s="97" t="s">
        <v>236</v>
      </c>
      <c r="B40" s="99"/>
      <c r="C40" s="111" t="s">
        <v>249</v>
      </c>
    </row>
    <row r="41" spans="1:3">
      <c r="A41" s="123"/>
      <c r="B41" s="99"/>
      <c r="C41" s="111"/>
    </row>
    <row r="42" spans="1:3">
      <c r="A42" s="94"/>
      <c r="B42" s="99"/>
      <c r="C42" s="111" t="s">
        <v>235</v>
      </c>
    </row>
    <row r="43" spans="1:3">
      <c r="A43" s="97"/>
      <c r="B43" s="99"/>
      <c r="C43" s="111"/>
    </row>
    <row r="44" spans="1:3" ht="20">
      <c r="A44" s="1"/>
      <c r="B44" s="99"/>
      <c r="C44" s="120" t="s">
        <v>237</v>
      </c>
    </row>
    <row r="45" spans="1:3">
      <c r="A45" s="97"/>
      <c r="B45" s="99"/>
      <c r="C45" s="111" t="s">
        <v>231</v>
      </c>
    </row>
    <row r="46" spans="1:3">
      <c r="A46" s="97"/>
      <c r="B46" s="99"/>
      <c r="C46" s="122"/>
    </row>
    <row r="47" spans="1:3">
      <c r="A47" s="1"/>
      <c r="B47" s="99"/>
      <c r="C47" s="117" t="s">
        <v>220</v>
      </c>
    </row>
    <row r="48" spans="1:3">
      <c r="A48" s="97"/>
      <c r="B48" s="99"/>
      <c r="C48" s="111" t="s">
        <v>232</v>
      </c>
    </row>
    <row r="49" spans="1:3" ht="28">
      <c r="A49" s="97"/>
      <c r="B49" s="99"/>
      <c r="C49" s="108" t="str">
        <f>'Campaign Details'!B19</f>
        <v>All active subscribers with activity within the past 18 months.  Suppress any unsubscribed subscribers.</v>
      </c>
    </row>
    <row r="50" spans="1:3">
      <c r="A50" s="97"/>
      <c r="B50" s="99"/>
      <c r="C50" s="1" t="s">
        <v>220</v>
      </c>
    </row>
    <row r="51" spans="1:3" ht="20">
      <c r="A51" s="97"/>
      <c r="B51" s="99"/>
      <c r="C51" s="121" t="s">
        <v>238</v>
      </c>
    </row>
    <row r="52" spans="1:3">
      <c r="A52" s="97"/>
      <c r="B52" s="99"/>
      <c r="C52" s="111" t="s">
        <v>234</v>
      </c>
    </row>
    <row r="53" spans="1:3">
      <c r="A53" s="97"/>
      <c r="B53" s="99"/>
      <c r="C53" s="119">
        <f>'Campaign Details'!B9</f>
        <v>42817</v>
      </c>
    </row>
    <row r="54" spans="1:3">
      <c r="A54" s="97"/>
      <c r="B54" s="99"/>
      <c r="C54" s="1" t="s">
        <v>220</v>
      </c>
    </row>
    <row r="55" spans="1:3">
      <c r="A55" s="97"/>
      <c r="B55" s="99"/>
      <c r="C55" s="111" t="s">
        <v>181</v>
      </c>
    </row>
    <row r="56" spans="1:3">
      <c r="A56" s="97"/>
      <c r="B56" s="99"/>
      <c r="C56" s="119" t="str">
        <f>'Campaign Details'!B10</f>
        <v>11am PST</v>
      </c>
    </row>
    <row r="57" spans="1:3">
      <c r="A57" s="97"/>
      <c r="B57" s="99"/>
      <c r="C57" s="94"/>
    </row>
    <row r="58" spans="1:3">
      <c r="B58" s="99"/>
    </row>
    <row r="59" spans="1:3">
      <c r="B59" s="99"/>
    </row>
    <row r="60" spans="1:3">
      <c r="B60" s="99"/>
    </row>
    <row r="61" spans="1:3">
      <c r="B61" s="99"/>
    </row>
    <row r="62" spans="1:3">
      <c r="B62" s="99"/>
    </row>
    <row r="63" spans="1:3">
      <c r="B63" s="99"/>
    </row>
  </sheetData>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workbookViewId="0">
      <selection activeCell="F1" sqref="F1"/>
    </sheetView>
  </sheetViews>
  <sheetFormatPr baseColWidth="10" defaultColWidth="8.83203125" defaultRowHeight="14" x14ac:dyDescent="0"/>
  <sheetData>
    <row r="1" spans="1:6">
      <c r="F1" t="s">
        <v>220</v>
      </c>
    </row>
    <row r="2" spans="1:6">
      <c r="A2" s="140" t="s">
        <v>259</v>
      </c>
    </row>
    <row r="3" spans="1:6">
      <c r="A3" t="s">
        <v>260</v>
      </c>
    </row>
  </sheetData>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F1" sqref="F1"/>
    </sheetView>
  </sheetViews>
  <sheetFormatPr baseColWidth="10" defaultColWidth="8.83203125" defaultRowHeight="14" x14ac:dyDescent="0"/>
  <cols>
    <col min="1" max="1" width="12.83203125" customWidth="1"/>
    <col min="2" max="2" width="25.6640625" bestFit="1" customWidth="1"/>
  </cols>
  <sheetData>
    <row r="1" spans="1:6" s="94" customFormat="1" ht="15" thickBot="1">
      <c r="A1" s="145" t="s">
        <v>275</v>
      </c>
      <c r="B1" s="141" t="s">
        <v>276</v>
      </c>
      <c r="F1" s="94" t="s">
        <v>220</v>
      </c>
    </row>
    <row r="2" spans="1:6">
      <c r="A2" s="146">
        <v>42737</v>
      </c>
      <c r="B2" s="142" t="s">
        <v>264</v>
      </c>
    </row>
    <row r="3" spans="1:6">
      <c r="A3" s="147">
        <v>42786</v>
      </c>
      <c r="B3" s="143" t="s">
        <v>265</v>
      </c>
    </row>
    <row r="4" spans="1:6">
      <c r="A4" s="147">
        <v>42884</v>
      </c>
      <c r="B4" s="143" t="s">
        <v>266</v>
      </c>
    </row>
    <row r="5" spans="1:6">
      <c r="A5" s="147">
        <v>42920</v>
      </c>
      <c r="B5" s="143" t="s">
        <v>267</v>
      </c>
    </row>
    <row r="6" spans="1:6">
      <c r="A6" s="147">
        <v>42982</v>
      </c>
      <c r="B6" s="143" t="s">
        <v>268</v>
      </c>
    </row>
    <row r="7" spans="1:6">
      <c r="A7" s="147">
        <v>43062</v>
      </c>
      <c r="B7" s="143" t="s">
        <v>269</v>
      </c>
    </row>
    <row r="8" spans="1:6">
      <c r="A8" s="147">
        <v>43063</v>
      </c>
      <c r="B8" s="143" t="s">
        <v>270</v>
      </c>
    </row>
    <row r="9" spans="1:6">
      <c r="A9" s="147">
        <v>43091</v>
      </c>
      <c r="B9" s="143" t="s">
        <v>271</v>
      </c>
    </row>
    <row r="10" spans="1:6">
      <c r="A10" s="147">
        <v>43094</v>
      </c>
      <c r="B10" s="143" t="s">
        <v>272</v>
      </c>
    </row>
    <row r="11" spans="1:6">
      <c r="A11" s="147">
        <v>43098</v>
      </c>
      <c r="B11" s="143" t="s">
        <v>273</v>
      </c>
    </row>
    <row r="12" spans="1:6" ht="15" thickBot="1">
      <c r="A12" s="148">
        <v>43101</v>
      </c>
      <c r="B12" s="144" t="s">
        <v>274</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tabSelected="1" zoomScale="85" zoomScaleNormal="85" zoomScalePageLayoutView="85" workbookViewId="0">
      <selection activeCell="B31" sqref="B31"/>
    </sheetView>
  </sheetViews>
  <sheetFormatPr baseColWidth="10" defaultColWidth="8.83203125" defaultRowHeight="14" x14ac:dyDescent="0"/>
  <cols>
    <col min="1" max="1" width="23.5" customWidth="1"/>
    <col min="2" max="2" width="16.83203125" customWidth="1"/>
    <col min="3" max="3" width="28.33203125" customWidth="1"/>
    <col min="4" max="4" width="53.1640625" customWidth="1"/>
    <col min="5" max="5" width="138" bestFit="1" customWidth="1"/>
  </cols>
  <sheetData>
    <row r="1" spans="1:6" s="45" customFormat="1" ht="15">
      <c r="A1" s="64" t="s">
        <v>91</v>
      </c>
      <c r="B1" s="66" t="str">
        <f>CONCATENATE(TRACKING!A3,'Campaign Details'!B4)</f>
        <v>src="+persona+"&amp;utm_medium=email&amp;utm_source=ym&amp;utm_content="+persona+"&amp;utm_campaign=20170323_EasterAllEggs_GM</v>
      </c>
      <c r="C1" s="66"/>
      <c r="D1" s="63"/>
      <c r="F1" s="45" t="s">
        <v>220</v>
      </c>
    </row>
    <row r="2" spans="1:6" s="45" customFormat="1"/>
    <row r="3" spans="1:6">
      <c r="A3" s="43" t="s">
        <v>39</v>
      </c>
      <c r="B3" s="43" t="s">
        <v>41</v>
      </c>
      <c r="C3" s="43" t="s">
        <v>40</v>
      </c>
      <c r="D3" s="43" t="s">
        <v>105</v>
      </c>
      <c r="E3" s="43" t="s">
        <v>106</v>
      </c>
    </row>
    <row r="4" spans="1:6">
      <c r="A4" s="44" t="s">
        <v>42</v>
      </c>
      <c r="B4" s="44" t="s">
        <v>42</v>
      </c>
      <c r="C4" s="31" t="str">
        <f>'Campaign Details'!B14</f>
        <v>Plus, FREE or flat-rate shipping!</v>
      </c>
      <c r="D4" s="124" t="s">
        <v>298</v>
      </c>
      <c r="E4" s="61" t="str">
        <f>CONCATENATE(D4,"?",$B$1)</f>
        <v>http://www.sees.com/easter-candy?src="+persona+"&amp;utm_medium=email&amp;utm_source=ym&amp;utm_content="+persona+"&amp;utm_campaign=20170323_EasterAllEggs_GM</v>
      </c>
    </row>
    <row r="5" spans="1:6" s="61" customFormat="1">
      <c r="A5" s="62"/>
      <c r="B5" s="62"/>
      <c r="C5" s="62"/>
      <c r="D5" s="62"/>
    </row>
    <row r="6" spans="1:6">
      <c r="A6" s="98" t="s">
        <v>169</v>
      </c>
      <c r="B6" s="98" t="s">
        <v>169</v>
      </c>
      <c r="C6" s="98" t="s">
        <v>45</v>
      </c>
      <c r="D6" s="98" t="s">
        <v>107</v>
      </c>
      <c r="E6" s="98" t="s">
        <v>183</v>
      </c>
    </row>
    <row r="7" spans="1:6">
      <c r="A7" s="98" t="s">
        <v>44</v>
      </c>
      <c r="B7" s="98" t="s">
        <v>44</v>
      </c>
      <c r="C7" s="98" t="s">
        <v>46</v>
      </c>
      <c r="D7" s="98" t="s">
        <v>108</v>
      </c>
      <c r="E7" s="98" t="s">
        <v>184</v>
      </c>
    </row>
    <row r="8" spans="1:6">
      <c r="A8" s="98" t="s">
        <v>44</v>
      </c>
      <c r="B8" s="98" t="s">
        <v>44</v>
      </c>
      <c r="C8" s="98" t="s">
        <v>47</v>
      </c>
      <c r="D8" s="98" t="s">
        <v>109</v>
      </c>
      <c r="E8" s="98" t="s">
        <v>185</v>
      </c>
    </row>
    <row r="9" spans="1:6">
      <c r="A9" s="98" t="s">
        <v>44</v>
      </c>
      <c r="B9" s="98" t="s">
        <v>44</v>
      </c>
      <c r="C9" s="98" t="s">
        <v>48</v>
      </c>
      <c r="D9" s="98" t="s">
        <v>110</v>
      </c>
      <c r="E9" s="98" t="s">
        <v>186</v>
      </c>
    </row>
    <row r="10" spans="1:6">
      <c r="A10" s="98" t="s">
        <v>44</v>
      </c>
      <c r="B10" s="98" t="s">
        <v>44</v>
      </c>
      <c r="C10" s="98" t="s">
        <v>49</v>
      </c>
      <c r="D10" s="98" t="s">
        <v>111</v>
      </c>
      <c r="E10" s="98" t="s">
        <v>187</v>
      </c>
    </row>
    <row r="11" spans="1:6">
      <c r="A11" s="98" t="s">
        <v>44</v>
      </c>
      <c r="B11" s="98" t="s">
        <v>44</v>
      </c>
      <c r="C11" s="98" t="s">
        <v>50</v>
      </c>
      <c r="D11" s="98" t="s">
        <v>112</v>
      </c>
      <c r="E11" s="98" t="s">
        <v>188</v>
      </c>
    </row>
    <row r="12" spans="1:6">
      <c r="A12" s="44"/>
      <c r="B12" s="44"/>
      <c r="C12" s="44"/>
      <c r="D12" s="95"/>
      <c r="E12" s="61"/>
    </row>
    <row r="13" spans="1:6">
      <c r="A13" s="43" t="s">
        <v>51</v>
      </c>
      <c r="B13" s="44"/>
      <c r="C13" s="44"/>
      <c r="D13" s="33"/>
      <c r="E13" s="61"/>
    </row>
    <row r="14" spans="1:6">
      <c r="A14" s="36" t="s">
        <v>52</v>
      </c>
      <c r="B14" s="44" t="s">
        <v>54</v>
      </c>
      <c r="C14" s="41" t="s">
        <v>53</v>
      </c>
      <c r="D14" s="124" t="s">
        <v>300</v>
      </c>
      <c r="E14" s="61" t="str">
        <f>CONCATENATE(D14,"?",$B$1)</f>
        <v>http://www.sees.com/help/shipping-rates/?src="+persona+"&amp;utm_medium=email&amp;utm_source=ym&amp;utm_content="+persona+"&amp;utm_campaign=20170323_EasterAllEggs_GM</v>
      </c>
    </row>
    <row r="15" spans="1:6">
      <c r="A15" s="43" t="s">
        <v>55</v>
      </c>
      <c r="B15" s="44"/>
      <c r="C15" s="44"/>
      <c r="D15" s="40"/>
      <c r="E15" s="61"/>
    </row>
    <row r="16" spans="1:6">
      <c r="A16" s="36" t="s">
        <v>56</v>
      </c>
      <c r="B16" s="44" t="s">
        <v>54</v>
      </c>
      <c r="C16" s="41" t="s">
        <v>57</v>
      </c>
      <c r="D16" s="124" t="s">
        <v>298</v>
      </c>
      <c r="E16" s="61" t="str">
        <f t="shared" ref="E16:E22" si="0">CONCATENATE(D16,"?",$B$1)</f>
        <v>http://www.sees.com/easter-candy?src="+persona+"&amp;utm_medium=email&amp;utm_source=ym&amp;utm_content="+persona+"&amp;utm_campaign=20170323_EasterAllEggs_GM</v>
      </c>
    </row>
    <row r="17" spans="1:5">
      <c r="A17" s="36" t="s">
        <v>58</v>
      </c>
      <c r="B17" s="44" t="s">
        <v>54</v>
      </c>
      <c r="C17" s="41" t="s">
        <v>59</v>
      </c>
      <c r="D17" s="124" t="s">
        <v>298</v>
      </c>
      <c r="E17" s="61" t="str">
        <f t="shared" si="0"/>
        <v>http://www.sees.com/easter-candy?src="+persona+"&amp;utm_medium=email&amp;utm_source=ym&amp;utm_content="+persona+"&amp;utm_campaign=20170323_EasterAllEggs_GM</v>
      </c>
    </row>
    <row r="18" spans="1:5" s="94" customFormat="1">
      <c r="A18" s="86" t="s">
        <v>60</v>
      </c>
      <c r="B18" s="95" t="s">
        <v>54</v>
      </c>
      <c r="C18" s="80" t="s">
        <v>61</v>
      </c>
      <c r="D18" s="124" t="s">
        <v>298</v>
      </c>
      <c r="E18" s="94" t="str">
        <f t="shared" ref="E18" si="1">CONCATENATE(D18,"?",$B$1)</f>
        <v>http://www.sees.com/easter-candy?src="+persona+"&amp;utm_medium=email&amp;utm_source=ym&amp;utm_content="+persona+"&amp;utm_campaign=20170323_EasterAllEggs_GM</v>
      </c>
    </row>
    <row r="19" spans="1:5">
      <c r="A19" s="36" t="s">
        <v>60</v>
      </c>
      <c r="B19" s="44" t="s">
        <v>54</v>
      </c>
      <c r="C19" s="41" t="s">
        <v>61</v>
      </c>
      <c r="D19" s="124" t="s">
        <v>115</v>
      </c>
      <c r="E19" s="61" t="str">
        <f t="shared" si="0"/>
        <v>http://chocolateshops.sees.com?src="+persona+"&amp;utm_medium=email&amp;utm_source=ym&amp;utm_content="+persona+"&amp;utm_campaign=20170323_EasterAllEggs_GM</v>
      </c>
    </row>
    <row r="20" spans="1:5">
      <c r="A20" s="36" t="s">
        <v>62</v>
      </c>
      <c r="B20" s="44" t="s">
        <v>54</v>
      </c>
      <c r="C20" s="41" t="s">
        <v>63</v>
      </c>
      <c r="D20" s="124" t="s">
        <v>298</v>
      </c>
      <c r="E20" s="61" t="str">
        <f t="shared" si="0"/>
        <v>http://www.sees.com/easter-candy?src="+persona+"&amp;utm_medium=email&amp;utm_source=ym&amp;utm_content="+persona+"&amp;utm_campaign=20170323_EasterAllEggs_GM</v>
      </c>
    </row>
    <row r="21" spans="1:5">
      <c r="A21" s="43" t="s">
        <v>69</v>
      </c>
      <c r="B21" s="44"/>
      <c r="C21" s="34"/>
      <c r="D21" s="81"/>
      <c r="E21" s="61"/>
    </row>
    <row r="22" spans="1:5">
      <c r="A22" s="36" t="s">
        <v>52</v>
      </c>
      <c r="B22" s="44" t="s">
        <v>54</v>
      </c>
      <c r="C22" s="41" t="s">
        <v>53</v>
      </c>
      <c r="D22" s="124" t="s">
        <v>301</v>
      </c>
      <c r="E22" s="61" t="str">
        <f t="shared" si="0"/>
        <v>http://www.sees.com/dark-chocolate/mayfair-egg/559.html?src="+persona+"&amp;utm_medium=email&amp;utm_source=ym&amp;utm_content="+persona+"&amp;utm_campaign=20170323_EasterAllEggs_GM</v>
      </c>
    </row>
    <row r="23" spans="1:5">
      <c r="A23" s="36"/>
      <c r="B23" s="44"/>
      <c r="C23" s="32"/>
      <c r="D23" s="40"/>
      <c r="E23" s="61"/>
    </row>
    <row r="24" spans="1:5">
      <c r="A24" s="98" t="s">
        <v>70</v>
      </c>
      <c r="B24" s="98" t="s">
        <v>70</v>
      </c>
      <c r="C24" s="98" t="s">
        <v>71</v>
      </c>
      <c r="D24" s="98" t="s">
        <v>72</v>
      </c>
      <c r="E24" s="98" t="str">
        <f>D24</f>
        <v xml:space="preserve">https://www.facebook.com/Sees.Candies </v>
      </c>
    </row>
    <row r="25" spans="1:5">
      <c r="A25" s="98" t="s">
        <v>70</v>
      </c>
      <c r="B25" s="98" t="s">
        <v>70</v>
      </c>
      <c r="C25" s="98" t="s">
        <v>73</v>
      </c>
      <c r="D25" s="98" t="s">
        <v>74</v>
      </c>
      <c r="E25" s="98" t="str">
        <f t="shared" ref="E25:E28" si="2">D25</f>
        <v>https://twitter.com/seescandies</v>
      </c>
    </row>
    <row r="26" spans="1:5">
      <c r="A26" s="98" t="s">
        <v>70</v>
      </c>
      <c r="B26" s="98" t="s">
        <v>70</v>
      </c>
      <c r="C26" s="98" t="s">
        <v>75</v>
      </c>
      <c r="D26" s="98" t="s">
        <v>76</v>
      </c>
      <c r="E26" s="98" t="str">
        <f t="shared" si="2"/>
        <v>https://instagram.com/seescandies</v>
      </c>
    </row>
    <row r="27" spans="1:5">
      <c r="A27" s="98" t="s">
        <v>70</v>
      </c>
      <c r="B27" s="98" t="s">
        <v>70</v>
      </c>
      <c r="C27" s="98" t="s">
        <v>77</v>
      </c>
      <c r="D27" s="98" t="s">
        <v>78</v>
      </c>
      <c r="E27" s="98" t="str">
        <f t="shared" si="2"/>
        <v>http://www.pinterest.com/seescandies/</v>
      </c>
    </row>
    <row r="28" spans="1:5">
      <c r="A28" s="98" t="s">
        <v>70</v>
      </c>
      <c r="B28" s="98" t="s">
        <v>70</v>
      </c>
      <c r="C28" s="98" t="s">
        <v>79</v>
      </c>
      <c r="D28" s="98" t="s">
        <v>80</v>
      </c>
      <c r="E28" s="98" t="str">
        <f t="shared" si="2"/>
        <v>http://www.youtube.com/seescandiesshop</v>
      </c>
    </row>
    <row r="29" spans="1:5">
      <c r="A29" s="98" t="s">
        <v>70</v>
      </c>
      <c r="B29" s="98" t="s">
        <v>70</v>
      </c>
      <c r="C29" s="98" t="s">
        <v>81</v>
      </c>
      <c r="D29" s="98" t="s">
        <v>115</v>
      </c>
      <c r="E29" s="98" t="s">
        <v>82</v>
      </c>
    </row>
    <row r="30" spans="1:5">
      <c r="A30" s="98" t="s">
        <v>70</v>
      </c>
      <c r="B30" s="98" t="s">
        <v>70</v>
      </c>
      <c r="C30" s="98" t="s">
        <v>83</v>
      </c>
      <c r="D30" s="98" t="s">
        <v>114</v>
      </c>
      <c r="E30" s="98" t="s">
        <v>189</v>
      </c>
    </row>
    <row r="31" spans="1:5">
      <c r="A31" s="98" t="s">
        <v>84</v>
      </c>
      <c r="B31" s="98" t="s">
        <v>86</v>
      </c>
      <c r="C31" s="98" t="s">
        <v>85</v>
      </c>
      <c r="D31" s="98" t="s">
        <v>43</v>
      </c>
      <c r="E31" s="98" t="s">
        <v>43</v>
      </c>
    </row>
    <row r="32" spans="1:5">
      <c r="A32" s="98" t="s">
        <v>84</v>
      </c>
      <c r="B32" s="98" t="s">
        <v>86</v>
      </c>
      <c r="C32" s="98" t="s">
        <v>87</v>
      </c>
      <c r="D32" s="98" t="s">
        <v>116</v>
      </c>
      <c r="E32" s="98" t="s">
        <v>88</v>
      </c>
    </row>
    <row r="33" spans="1:5">
      <c r="A33" s="98" t="s">
        <v>84</v>
      </c>
      <c r="B33" s="98" t="s">
        <v>86</v>
      </c>
      <c r="C33" s="98" t="s">
        <v>89</v>
      </c>
      <c r="D33" s="98" t="s">
        <v>114</v>
      </c>
      <c r="E33" s="98" t="s">
        <v>90</v>
      </c>
    </row>
    <row r="34" spans="1:5">
      <c r="A34" s="44"/>
      <c r="B34" s="44"/>
      <c r="C34" s="40"/>
      <c r="D34" s="81"/>
      <c r="E34" s="61"/>
    </row>
    <row r="35" spans="1:5">
      <c r="A35" s="44"/>
      <c r="B35" s="45"/>
      <c r="C35" s="45"/>
      <c r="D35" s="42"/>
      <c r="E35" s="61"/>
    </row>
    <row r="36" spans="1:5">
      <c r="E36" s="61"/>
    </row>
    <row r="37" spans="1:5" ht="15">
      <c r="A37" s="35" t="s">
        <v>92</v>
      </c>
      <c r="B37" s="45"/>
      <c r="C37" s="45"/>
      <c r="D37" s="45"/>
      <c r="E37" s="61"/>
    </row>
    <row r="38" spans="1:5">
      <c r="A38" s="149" t="s">
        <v>299</v>
      </c>
      <c r="B38" s="149"/>
      <c r="C38" s="149"/>
      <c r="D38" s="149"/>
      <c r="E38" s="61"/>
    </row>
    <row r="39" spans="1:5">
      <c r="A39" s="38"/>
      <c r="B39" s="45"/>
      <c r="C39" s="45"/>
      <c r="D39" s="45"/>
      <c r="E39" s="61"/>
    </row>
    <row r="40" spans="1:5" ht="15">
      <c r="A40" s="29" t="s">
        <v>117</v>
      </c>
      <c r="B40" s="39"/>
      <c r="C40" s="30"/>
      <c r="D40" s="30"/>
      <c r="E40" s="61"/>
    </row>
    <row r="41" spans="1:5">
      <c r="A41" s="38" t="str">
        <f>CONCATENATE("http://www.sees.com/home","?",B1)</f>
        <v>http://www.sees.com/home?src="+persona+"&amp;utm_medium=email&amp;utm_source=ym&amp;utm_content="+persona+"&amp;utm_campaign=20170323_EasterAllEggs_GM</v>
      </c>
      <c r="B41" s="45"/>
      <c r="C41" s="45"/>
      <c r="D41" s="45"/>
      <c r="E41" s="61"/>
    </row>
    <row r="42" spans="1:5">
      <c r="A42" s="38"/>
      <c r="C42" s="45"/>
      <c r="E42" s="61"/>
    </row>
    <row r="43" spans="1:5">
      <c r="A43" s="150" t="s">
        <v>94</v>
      </c>
      <c r="B43" s="150"/>
      <c r="C43" s="150"/>
      <c r="E43" s="61"/>
    </row>
    <row r="44" spans="1:5">
      <c r="A44" s="151" t="s">
        <v>95</v>
      </c>
      <c r="B44" s="152"/>
      <c r="C44" s="152"/>
      <c r="E44" s="61"/>
    </row>
    <row r="45" spans="1:5">
      <c r="A45" s="153" t="s">
        <v>200</v>
      </c>
      <c r="B45" s="153"/>
      <c r="C45" s="153"/>
      <c r="E45" s="61"/>
    </row>
    <row r="46" spans="1:5">
      <c r="A46" s="45"/>
      <c r="C46" s="45"/>
    </row>
    <row r="47" spans="1:5">
      <c r="A47" s="37" t="s">
        <v>96</v>
      </c>
      <c r="C47" s="45"/>
    </row>
    <row r="48" spans="1:5">
      <c r="A48" s="37" t="s">
        <v>97</v>
      </c>
      <c r="C48" s="45"/>
    </row>
    <row r="49" spans="1:3">
      <c r="A49" s="37" t="s">
        <v>98</v>
      </c>
      <c r="C49" s="45"/>
    </row>
    <row r="50" spans="1:3">
      <c r="A50" s="37" t="s">
        <v>99</v>
      </c>
      <c r="C50" s="45"/>
    </row>
    <row r="51" spans="1:3">
      <c r="A51" s="37" t="s">
        <v>100</v>
      </c>
      <c r="C51" s="45"/>
    </row>
    <row r="52" spans="1:3">
      <c r="A52" s="37" t="s">
        <v>101</v>
      </c>
      <c r="C52" s="45"/>
    </row>
    <row r="53" spans="1:3">
      <c r="A53" s="37" t="s">
        <v>102</v>
      </c>
      <c r="C53" s="45"/>
    </row>
    <row r="54" spans="1:3">
      <c r="A54" s="37" t="s">
        <v>103</v>
      </c>
      <c r="C54" s="45"/>
    </row>
    <row r="55" spans="1:3">
      <c r="A55" s="37" t="s">
        <v>104</v>
      </c>
      <c r="C55" s="45"/>
    </row>
  </sheetData>
  <mergeCells count="4">
    <mergeCell ref="A38:D38"/>
    <mergeCell ref="A43:C43"/>
    <mergeCell ref="A44:C44"/>
    <mergeCell ref="A45:C45"/>
  </mergeCells>
  <hyperlinks>
    <hyperlink ref="E32" r:id="rId1"/>
    <hyperlink ref="E33" r:id="rId2"/>
    <hyperlink ref="E29" r:id="rId3"/>
    <hyperlink ref="E6" r:id="rId4"/>
    <hyperlink ref="E7" r:id="rId5"/>
    <hyperlink ref="E8" r:id="rId6"/>
    <hyperlink ref="E9" r:id="rId7"/>
    <hyperlink ref="E10" r:id="rId8"/>
    <hyperlink ref="E11" r:id="rId9"/>
    <hyperlink ref="E30" r:id="rId10"/>
  </hyperlink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zoomScale="85" zoomScaleNormal="85" zoomScalePageLayoutView="85" workbookViewId="0">
      <selection activeCell="D37" sqref="D37"/>
    </sheetView>
  </sheetViews>
  <sheetFormatPr baseColWidth="10" defaultColWidth="8.83203125" defaultRowHeight="14" x14ac:dyDescent="0"/>
  <cols>
    <col min="1" max="1" width="23.5" style="72" customWidth="1"/>
    <col min="2" max="2" width="16.83203125" style="72" customWidth="1"/>
    <col min="3" max="3" width="28.33203125" style="72" customWidth="1"/>
    <col min="4" max="4" width="43.33203125" style="72" customWidth="1"/>
    <col min="5" max="5" width="138" style="72" bestFit="1" customWidth="1"/>
    <col min="6" max="16384" width="8.83203125" style="72"/>
  </cols>
  <sheetData>
    <row r="1" spans="1:6" ht="15">
      <c r="A1" s="64" t="s">
        <v>91</v>
      </c>
      <c r="B1" s="66" t="str">
        <f>CONCATENATE(TRACKING!A3,'Campaign Details'!B4)</f>
        <v>src="+persona+"&amp;utm_medium=email&amp;utm_source=ym&amp;utm_content="+persona+"&amp;utm_campaign=20170323_EasterAllEggs_GM</v>
      </c>
      <c r="C1" s="66"/>
      <c r="D1" s="63"/>
      <c r="F1" s="72" t="s">
        <v>220</v>
      </c>
    </row>
    <row r="3" spans="1:6">
      <c r="A3" s="43" t="s">
        <v>39</v>
      </c>
      <c r="B3" s="43" t="s">
        <v>41</v>
      </c>
      <c r="C3" s="43" t="s">
        <v>40</v>
      </c>
      <c r="D3" s="43" t="s">
        <v>105</v>
      </c>
      <c r="E3" s="43" t="s">
        <v>106</v>
      </c>
    </row>
    <row r="4" spans="1:6">
      <c r="A4" s="62" t="s">
        <v>42</v>
      </c>
      <c r="B4" s="62" t="s">
        <v>42</v>
      </c>
      <c r="C4" s="31" t="str">
        <f>'Campaign Details'!B14</f>
        <v>Plus, FREE or flat-rate shipping!</v>
      </c>
      <c r="D4" s="124" t="s">
        <v>113</v>
      </c>
      <c r="E4" s="72" t="str">
        <f>CONCATENATE(D4,"?",$B$1)</f>
        <v>TBD?src="+persona+"&amp;utm_medium=email&amp;utm_source=ym&amp;utm_content="+persona+"&amp;utm_campaign=20170323_EasterAllEggs_GM</v>
      </c>
    </row>
    <row r="5" spans="1:6">
      <c r="A5" s="62"/>
      <c r="B5" s="62"/>
      <c r="C5" s="62"/>
      <c r="D5" s="62"/>
    </row>
    <row r="6" spans="1:6" s="81" customFormat="1">
      <c r="A6" s="98" t="s">
        <v>169</v>
      </c>
      <c r="B6" s="98" t="s">
        <v>169</v>
      </c>
      <c r="C6" s="98" t="s">
        <v>45</v>
      </c>
      <c r="D6" s="98" t="s">
        <v>152</v>
      </c>
      <c r="E6" s="98" t="s">
        <v>190</v>
      </c>
    </row>
    <row r="7" spans="1:6" s="81" customFormat="1">
      <c r="A7" s="98" t="s">
        <v>44</v>
      </c>
      <c r="B7" s="98" t="s">
        <v>44</v>
      </c>
      <c r="C7" s="98" t="s">
        <v>149</v>
      </c>
      <c r="D7" s="98" t="s">
        <v>153</v>
      </c>
      <c r="E7" s="98" t="s">
        <v>191</v>
      </c>
    </row>
    <row r="8" spans="1:6" s="81" customFormat="1">
      <c r="A8" s="98" t="s">
        <v>44</v>
      </c>
      <c r="B8" s="98" t="s">
        <v>44</v>
      </c>
      <c r="C8" s="98" t="s">
        <v>150</v>
      </c>
      <c r="D8" s="98" t="s">
        <v>154</v>
      </c>
      <c r="E8" s="98" t="s">
        <v>192</v>
      </c>
    </row>
    <row r="9" spans="1:6" s="81" customFormat="1">
      <c r="A9" s="98" t="s">
        <v>44</v>
      </c>
      <c r="B9" s="98" t="s">
        <v>44</v>
      </c>
      <c r="C9" s="98" t="s">
        <v>151</v>
      </c>
      <c r="D9" s="98" t="s">
        <v>155</v>
      </c>
      <c r="E9" s="98" t="s">
        <v>193</v>
      </c>
    </row>
    <row r="10" spans="1:6">
      <c r="A10" s="62"/>
      <c r="B10" s="62"/>
      <c r="C10" s="62"/>
    </row>
    <row r="11" spans="1:6">
      <c r="A11" s="43" t="s">
        <v>51</v>
      </c>
      <c r="B11" s="62"/>
      <c r="C11" s="62"/>
      <c r="D11" s="65"/>
    </row>
    <row r="12" spans="1:6">
      <c r="A12" s="36" t="s">
        <v>52</v>
      </c>
      <c r="B12" s="62" t="s">
        <v>54</v>
      </c>
      <c r="C12" s="41" t="s">
        <v>53</v>
      </c>
      <c r="D12" s="124" t="s">
        <v>113</v>
      </c>
      <c r="E12" s="72" t="str">
        <f>CONCATENATE(D12,"?",$B$1)</f>
        <v>TBD?src="+persona+"&amp;utm_medium=email&amp;utm_source=ym&amp;utm_content="+persona+"&amp;utm_campaign=20170323_EasterAllEggs_GM</v>
      </c>
    </row>
    <row r="13" spans="1:6">
      <c r="A13" s="43" t="s">
        <v>55</v>
      </c>
      <c r="B13" s="62"/>
      <c r="C13" s="62"/>
      <c r="D13" s="40"/>
    </row>
    <row r="14" spans="1:6">
      <c r="A14" s="36" t="s">
        <v>56</v>
      </c>
      <c r="B14" s="62" t="s">
        <v>54</v>
      </c>
      <c r="C14" s="41" t="s">
        <v>57</v>
      </c>
      <c r="D14" s="124" t="s">
        <v>113</v>
      </c>
      <c r="E14" s="72" t="str">
        <f t="shared" ref="E14:E24" si="0">CONCATENATE(D14,"?",$B$1)</f>
        <v>TBD?src="+persona+"&amp;utm_medium=email&amp;utm_source=ym&amp;utm_content="+persona+"&amp;utm_campaign=20170323_EasterAllEggs_GM</v>
      </c>
    </row>
    <row r="15" spans="1:6">
      <c r="A15" s="36" t="s">
        <v>58</v>
      </c>
      <c r="B15" s="62" t="s">
        <v>54</v>
      </c>
      <c r="C15" s="41" t="s">
        <v>59</v>
      </c>
      <c r="D15" s="124" t="s">
        <v>113</v>
      </c>
      <c r="E15" s="72" t="str">
        <f t="shared" si="0"/>
        <v>TBD?src="+persona+"&amp;utm_medium=email&amp;utm_source=ym&amp;utm_content="+persona+"&amp;utm_campaign=20170323_EasterAllEggs_GM</v>
      </c>
    </row>
    <row r="16" spans="1:6">
      <c r="A16" s="36" t="s">
        <v>60</v>
      </c>
      <c r="B16" s="62" t="s">
        <v>54</v>
      </c>
      <c r="C16" s="41" t="s">
        <v>61</v>
      </c>
      <c r="D16" s="124" t="s">
        <v>113</v>
      </c>
      <c r="E16" s="72" t="str">
        <f t="shared" si="0"/>
        <v>TBD?src="+persona+"&amp;utm_medium=email&amp;utm_source=ym&amp;utm_content="+persona+"&amp;utm_campaign=20170323_EasterAllEggs_GM</v>
      </c>
    </row>
    <row r="17" spans="1:5">
      <c r="A17" s="36" t="s">
        <v>62</v>
      </c>
      <c r="B17" s="62" t="s">
        <v>54</v>
      </c>
      <c r="C17" s="41" t="s">
        <v>63</v>
      </c>
      <c r="D17" s="124" t="s">
        <v>113</v>
      </c>
      <c r="E17" s="72" t="str">
        <f t="shared" si="0"/>
        <v>TBD?src="+persona+"&amp;utm_medium=email&amp;utm_source=ym&amp;utm_content="+persona+"&amp;utm_campaign=20170323_EasterAllEggs_GM</v>
      </c>
    </row>
    <row r="18" spans="1:5">
      <c r="A18" s="43" t="s">
        <v>64</v>
      </c>
      <c r="B18" s="62"/>
      <c r="C18" s="34"/>
      <c r="D18" s="40"/>
    </row>
    <row r="19" spans="1:5">
      <c r="A19" s="36" t="s">
        <v>56</v>
      </c>
      <c r="B19" s="62" t="s">
        <v>54</v>
      </c>
      <c r="C19" s="41" t="s">
        <v>65</v>
      </c>
      <c r="D19" s="124" t="s">
        <v>113</v>
      </c>
      <c r="E19" s="72" t="str">
        <f t="shared" si="0"/>
        <v>TBD?src="+persona+"&amp;utm_medium=email&amp;utm_source=ym&amp;utm_content="+persona+"&amp;utm_campaign=20170323_EasterAllEggs_GM</v>
      </c>
    </row>
    <row r="20" spans="1:5">
      <c r="A20" s="36" t="s">
        <v>58</v>
      </c>
      <c r="B20" s="62" t="s">
        <v>54</v>
      </c>
      <c r="C20" s="41" t="s">
        <v>66</v>
      </c>
      <c r="D20" s="124" t="s">
        <v>113</v>
      </c>
      <c r="E20" s="72" t="str">
        <f t="shared" si="0"/>
        <v>TBD?src="+persona+"&amp;utm_medium=email&amp;utm_source=ym&amp;utm_content="+persona+"&amp;utm_campaign=20170323_EasterAllEggs_GM</v>
      </c>
    </row>
    <row r="21" spans="1:5">
      <c r="A21" s="36" t="s">
        <v>60</v>
      </c>
      <c r="B21" s="62" t="s">
        <v>54</v>
      </c>
      <c r="C21" s="41" t="s">
        <v>67</v>
      </c>
      <c r="D21" s="124" t="s">
        <v>113</v>
      </c>
      <c r="E21" s="72" t="str">
        <f t="shared" si="0"/>
        <v>TBD?src="+persona+"&amp;utm_medium=email&amp;utm_source=ym&amp;utm_content="+persona+"&amp;utm_campaign=20170323_EasterAllEggs_GM</v>
      </c>
    </row>
    <row r="22" spans="1:5">
      <c r="A22" s="36" t="s">
        <v>62</v>
      </c>
      <c r="B22" s="62" t="s">
        <v>54</v>
      </c>
      <c r="C22" s="41" t="s">
        <v>68</v>
      </c>
      <c r="D22" s="124" t="s">
        <v>113</v>
      </c>
      <c r="E22" s="72" t="str">
        <f t="shared" si="0"/>
        <v>TBD?src="+persona+"&amp;utm_medium=email&amp;utm_source=ym&amp;utm_content="+persona+"&amp;utm_campaign=20170323_EasterAllEggs_GM</v>
      </c>
    </row>
    <row r="23" spans="1:5">
      <c r="A23" s="43" t="s">
        <v>69</v>
      </c>
      <c r="B23" s="62"/>
      <c r="C23" s="34"/>
      <c r="D23" s="89"/>
    </row>
    <row r="24" spans="1:5">
      <c r="A24" s="36" t="s">
        <v>52</v>
      </c>
      <c r="B24" s="62" t="s">
        <v>54</v>
      </c>
      <c r="C24" s="74" t="s">
        <v>53</v>
      </c>
      <c r="D24" s="124" t="s">
        <v>113</v>
      </c>
      <c r="E24" s="72" t="str">
        <f t="shared" si="0"/>
        <v>TBD?src="+persona+"&amp;utm_medium=email&amp;utm_source=ym&amp;utm_content="+persona+"&amp;utm_campaign=20170323_EasterAllEggs_GM</v>
      </c>
    </row>
    <row r="25" spans="1:5">
      <c r="A25" s="36"/>
      <c r="B25" s="62"/>
      <c r="C25" s="32"/>
      <c r="D25" s="40"/>
    </row>
    <row r="26" spans="1:5">
      <c r="A26" s="98" t="s">
        <v>70</v>
      </c>
      <c r="B26" s="98" t="s">
        <v>70</v>
      </c>
      <c r="C26" s="98" t="s">
        <v>71</v>
      </c>
      <c r="D26" s="98" t="s">
        <v>72</v>
      </c>
      <c r="E26" s="98" t="str">
        <f>D26</f>
        <v xml:space="preserve">https://www.facebook.com/Sees.Candies </v>
      </c>
    </row>
    <row r="27" spans="1:5">
      <c r="A27" s="98" t="s">
        <v>70</v>
      </c>
      <c r="B27" s="98" t="s">
        <v>70</v>
      </c>
      <c r="C27" s="98" t="s">
        <v>73</v>
      </c>
      <c r="D27" s="98" t="s">
        <v>74</v>
      </c>
      <c r="E27" s="98" t="str">
        <f t="shared" ref="E27:E30" si="1">D27</f>
        <v>https://twitter.com/seescandies</v>
      </c>
    </row>
    <row r="28" spans="1:5">
      <c r="A28" s="98" t="s">
        <v>70</v>
      </c>
      <c r="B28" s="98" t="s">
        <v>70</v>
      </c>
      <c r="C28" s="98" t="s">
        <v>75</v>
      </c>
      <c r="D28" s="98" t="s">
        <v>76</v>
      </c>
      <c r="E28" s="98" t="str">
        <f t="shared" si="1"/>
        <v>https://instagram.com/seescandies</v>
      </c>
    </row>
    <row r="29" spans="1:5">
      <c r="A29" s="98" t="s">
        <v>70</v>
      </c>
      <c r="B29" s="98" t="s">
        <v>70</v>
      </c>
      <c r="C29" s="98" t="s">
        <v>77</v>
      </c>
      <c r="D29" s="98" t="s">
        <v>78</v>
      </c>
      <c r="E29" s="98" t="str">
        <f t="shared" si="1"/>
        <v>http://www.pinterest.com/seescandies/</v>
      </c>
    </row>
    <row r="30" spans="1:5">
      <c r="A30" s="98" t="s">
        <v>70</v>
      </c>
      <c r="B30" s="98" t="s">
        <v>70</v>
      </c>
      <c r="C30" s="98" t="s">
        <v>79</v>
      </c>
      <c r="D30" s="98" t="s">
        <v>80</v>
      </c>
      <c r="E30" s="98" t="str">
        <f t="shared" si="1"/>
        <v>http://www.youtube.com/seescandiesshop</v>
      </c>
    </row>
    <row r="31" spans="1:5">
      <c r="A31" s="98" t="s">
        <v>70</v>
      </c>
      <c r="B31" s="98" t="s">
        <v>70</v>
      </c>
      <c r="C31" s="98" t="s">
        <v>81</v>
      </c>
      <c r="D31" s="98" t="s">
        <v>157</v>
      </c>
      <c r="E31" s="98" t="s">
        <v>156</v>
      </c>
    </row>
    <row r="32" spans="1:5">
      <c r="A32" s="98" t="s">
        <v>70</v>
      </c>
      <c r="B32" s="98" t="s">
        <v>70</v>
      </c>
      <c r="C32" s="98" t="s">
        <v>83</v>
      </c>
      <c r="D32" s="98" t="s">
        <v>158</v>
      </c>
      <c r="E32" s="98" t="s">
        <v>194</v>
      </c>
    </row>
    <row r="33" spans="1:5">
      <c r="A33" s="98" t="s">
        <v>84</v>
      </c>
      <c r="B33" s="98" t="s">
        <v>86</v>
      </c>
      <c r="C33" s="99" t="s">
        <v>85</v>
      </c>
      <c r="D33" s="99" t="s">
        <v>43</v>
      </c>
      <c r="E33" s="98" t="s">
        <v>43</v>
      </c>
    </row>
    <row r="34" spans="1:5">
      <c r="A34" s="98" t="s">
        <v>84</v>
      </c>
      <c r="B34" s="98" t="s">
        <v>86</v>
      </c>
      <c r="C34" s="99" t="s">
        <v>87</v>
      </c>
      <c r="D34" s="99" t="s">
        <v>161</v>
      </c>
      <c r="E34" s="98" t="s">
        <v>159</v>
      </c>
    </row>
    <row r="35" spans="1:5">
      <c r="A35" s="98" t="s">
        <v>84</v>
      </c>
      <c r="B35" s="98" t="s">
        <v>86</v>
      </c>
      <c r="C35" s="99" t="s">
        <v>89</v>
      </c>
      <c r="D35" s="99" t="s">
        <v>158</v>
      </c>
      <c r="E35" s="98" t="s">
        <v>160</v>
      </c>
    </row>
    <row r="36" spans="1:5">
      <c r="A36" s="62"/>
      <c r="B36" s="62"/>
      <c r="C36" s="40"/>
    </row>
    <row r="37" spans="1:5">
      <c r="A37" s="62"/>
      <c r="D37" s="42"/>
    </row>
    <row r="39" spans="1:5" ht="15">
      <c r="A39" s="64" t="s">
        <v>92</v>
      </c>
    </row>
    <row r="40" spans="1:5">
      <c r="A40" s="149" t="s">
        <v>93</v>
      </c>
      <c r="B40" s="149"/>
      <c r="C40" s="149"/>
      <c r="D40" s="149"/>
    </row>
    <row r="41" spans="1:5">
      <c r="A41" s="38"/>
    </row>
    <row r="42" spans="1:5" s="75" customFormat="1" ht="15">
      <c r="A42" s="93" t="s">
        <v>117</v>
      </c>
    </row>
    <row r="43" spans="1:5" s="75" customFormat="1">
      <c r="A43" s="84" t="str">
        <f>CONCATENATE("http://fundraising.sees.com/home","?",B1)</f>
        <v>http://fundraising.sees.com/home?src="+persona+"&amp;utm_medium=email&amp;utm_source=ym&amp;utm_content="+persona+"&amp;utm_campaign=20170323_EasterAllEggs_GM</v>
      </c>
    </row>
    <row r="44" spans="1:5" s="76" customFormat="1">
      <c r="A44" s="84"/>
    </row>
    <row r="45" spans="1:5" s="75" customFormat="1" ht="15">
      <c r="A45" s="93" t="s">
        <v>162</v>
      </c>
    </row>
    <row r="46" spans="1:5" s="75" customFormat="1">
      <c r="A46" s="84" t="str">
        <f>CONCATENATE("http://yumraising.com/","?",B1)</f>
        <v>http://yumraising.com/?src="+persona+"&amp;utm_medium=email&amp;utm_source=ym&amp;utm_content="+persona+"&amp;utm_campaign=20170323_EasterAllEggs_GM</v>
      </c>
    </row>
    <row r="47" spans="1:5" ht="15">
      <c r="A47" s="29"/>
      <c r="B47" s="39"/>
      <c r="C47" s="66"/>
      <c r="D47" s="66"/>
    </row>
    <row r="48" spans="1:5">
      <c r="A48" s="38"/>
    </row>
    <row r="49" spans="1:3">
      <c r="A49" s="38"/>
    </row>
    <row r="50" spans="1:3">
      <c r="A50" s="150" t="s">
        <v>94</v>
      </c>
      <c r="B50" s="150"/>
      <c r="C50" s="150"/>
    </row>
    <row r="51" spans="1:3">
      <c r="A51" s="151" t="s">
        <v>95</v>
      </c>
      <c r="B51" s="151"/>
      <c r="C51" s="151"/>
    </row>
    <row r="52" spans="1:3" s="94" customFormat="1">
      <c r="A52" s="153" t="s">
        <v>200</v>
      </c>
      <c r="B52" s="153"/>
      <c r="C52" s="153"/>
    </row>
    <row r="54" spans="1:3">
      <c r="A54" s="37" t="s">
        <v>96</v>
      </c>
    </row>
    <row r="55" spans="1:3">
      <c r="A55" s="37" t="s">
        <v>97</v>
      </c>
    </row>
    <row r="56" spans="1:3">
      <c r="A56" s="37" t="s">
        <v>98</v>
      </c>
    </row>
    <row r="57" spans="1:3">
      <c r="A57" s="37" t="s">
        <v>99</v>
      </c>
    </row>
    <row r="58" spans="1:3">
      <c r="A58" s="37" t="s">
        <v>100</v>
      </c>
    </row>
    <row r="59" spans="1:3">
      <c r="A59" s="37" t="s">
        <v>101</v>
      </c>
    </row>
    <row r="60" spans="1:3">
      <c r="A60" s="37" t="s">
        <v>102</v>
      </c>
    </row>
    <row r="61" spans="1:3">
      <c r="A61" s="37" t="s">
        <v>103</v>
      </c>
    </row>
    <row r="62" spans="1:3">
      <c r="A62" s="37" t="s">
        <v>104</v>
      </c>
    </row>
  </sheetData>
  <mergeCells count="4">
    <mergeCell ref="A40:D40"/>
    <mergeCell ref="A50:C50"/>
    <mergeCell ref="A51:C51"/>
    <mergeCell ref="A52:C52"/>
  </mergeCells>
  <hyperlinks>
    <hyperlink ref="E31" r:id="rId1"/>
    <hyperlink ref="E34" r:id="rId2"/>
    <hyperlink ref="E35" r:id="rId3"/>
    <hyperlink ref="E6" r:id="rId4"/>
    <hyperlink ref="E7" r:id="rId5"/>
    <hyperlink ref="E8" r:id="rId6"/>
    <hyperlink ref="E9" r:id="rId7"/>
    <hyperlink ref="E32" r:id="rId8"/>
  </hyperlink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zoomScale="85" zoomScaleNormal="85" zoomScalePageLayoutView="85" workbookViewId="0">
      <selection activeCell="C39" sqref="C39"/>
    </sheetView>
  </sheetViews>
  <sheetFormatPr baseColWidth="10" defaultColWidth="8.83203125" defaultRowHeight="14" x14ac:dyDescent="0"/>
  <cols>
    <col min="1" max="1" width="23.5" style="76" customWidth="1"/>
    <col min="2" max="2" width="16.83203125" style="76" customWidth="1"/>
    <col min="3" max="3" width="28.6640625" style="76" customWidth="1"/>
    <col min="4" max="4" width="58.83203125" style="76" customWidth="1"/>
    <col min="5" max="5" width="138" style="76" bestFit="1" customWidth="1"/>
    <col min="6" max="16384" width="8.83203125" style="76"/>
  </cols>
  <sheetData>
    <row r="1" spans="1:6" ht="15">
      <c r="A1" s="87" t="s">
        <v>91</v>
      </c>
      <c r="B1" s="92" t="str">
        <f>CONCATENATE(TRACKING!A3,'Campaign Details'!B4)</f>
        <v>src="+persona+"&amp;utm_medium=email&amp;utm_source=ym&amp;utm_content="+persona+"&amp;utm_campaign=20170323_EasterAllEggs_GM</v>
      </c>
      <c r="C1" s="92"/>
      <c r="D1" s="82"/>
      <c r="F1" s="76" t="s">
        <v>220</v>
      </c>
    </row>
    <row r="3" spans="1:6">
      <c r="A3" s="78" t="s">
        <v>39</v>
      </c>
      <c r="B3" s="78" t="s">
        <v>41</v>
      </c>
      <c r="C3" s="78" t="s">
        <v>40</v>
      </c>
      <c r="D3" s="78" t="s">
        <v>105</v>
      </c>
      <c r="E3" s="78" t="s">
        <v>106</v>
      </c>
    </row>
    <row r="4" spans="1:6">
      <c r="A4" s="77" t="s">
        <v>42</v>
      </c>
      <c r="B4" s="77" t="s">
        <v>42</v>
      </c>
      <c r="C4" s="88" t="str">
        <f>'Campaign Details'!B14</f>
        <v>Plus, FREE or flat-rate shipping!</v>
      </c>
      <c r="D4" s="124" t="s">
        <v>113</v>
      </c>
      <c r="E4" s="76" t="str">
        <f>CONCATENATE(D4,"?",$B$1)</f>
        <v>TBD?src="+persona+"&amp;utm_medium=email&amp;utm_source=ym&amp;utm_content="+persona+"&amp;utm_campaign=20170323_EasterAllEggs_GM</v>
      </c>
    </row>
    <row r="5" spans="1:6">
      <c r="A5" s="77"/>
      <c r="B5" s="77"/>
      <c r="C5" s="77"/>
      <c r="D5" s="77"/>
    </row>
    <row r="6" spans="1:6" s="81" customFormat="1">
      <c r="A6" s="98" t="s">
        <v>169</v>
      </c>
      <c r="B6" s="98" t="s">
        <v>169</v>
      </c>
      <c r="C6" s="100" t="s">
        <v>45</v>
      </c>
      <c r="D6" s="100" t="s">
        <v>280</v>
      </c>
      <c r="E6" s="98" t="s">
        <v>281</v>
      </c>
    </row>
    <row r="7" spans="1:6" s="81" customFormat="1">
      <c r="A7" s="98" t="s">
        <v>44</v>
      </c>
      <c r="B7" s="98" t="s">
        <v>44</v>
      </c>
      <c r="C7" s="100" t="s">
        <v>46</v>
      </c>
      <c r="D7" s="100" t="s">
        <v>165</v>
      </c>
      <c r="E7" s="98" t="s">
        <v>195</v>
      </c>
    </row>
    <row r="8" spans="1:6" s="81" customFormat="1">
      <c r="A8" s="98" t="s">
        <v>44</v>
      </c>
      <c r="B8" s="98" t="s">
        <v>44</v>
      </c>
      <c r="C8" s="100" t="s">
        <v>163</v>
      </c>
      <c r="D8" s="100" t="s">
        <v>166</v>
      </c>
      <c r="E8" s="98" t="s">
        <v>196</v>
      </c>
    </row>
    <row r="9" spans="1:6" s="81" customFormat="1">
      <c r="A9" s="98" t="s">
        <v>44</v>
      </c>
      <c r="B9" s="98" t="s">
        <v>44</v>
      </c>
      <c r="C9" s="100" t="s">
        <v>164</v>
      </c>
      <c r="D9" s="100" t="s">
        <v>167</v>
      </c>
      <c r="E9" s="98" t="s">
        <v>197</v>
      </c>
    </row>
    <row r="10" spans="1:6" s="81" customFormat="1">
      <c r="A10" s="98" t="s">
        <v>44</v>
      </c>
      <c r="B10" s="98" t="s">
        <v>44</v>
      </c>
      <c r="C10" s="100" t="s">
        <v>199</v>
      </c>
      <c r="D10" s="100" t="s">
        <v>168</v>
      </c>
      <c r="E10" s="98" t="s">
        <v>198</v>
      </c>
    </row>
    <row r="11" spans="1:6" s="94" customFormat="1">
      <c r="A11" s="95"/>
      <c r="B11" s="95"/>
      <c r="C11" s="95"/>
      <c r="D11" s="95"/>
    </row>
    <row r="12" spans="1:6">
      <c r="A12" s="78" t="s">
        <v>51</v>
      </c>
      <c r="B12" s="77"/>
      <c r="C12" s="77"/>
      <c r="D12" s="90"/>
    </row>
    <row r="13" spans="1:6">
      <c r="A13" s="86" t="s">
        <v>52</v>
      </c>
      <c r="B13" s="77" t="s">
        <v>54</v>
      </c>
      <c r="C13" s="80" t="s">
        <v>53</v>
      </c>
      <c r="D13" s="124" t="s">
        <v>113</v>
      </c>
      <c r="E13" s="76" t="str">
        <f>CONCATENATE(D13,"?",$B$1)</f>
        <v>TBD?src="+persona+"&amp;utm_medium=email&amp;utm_source=ym&amp;utm_content="+persona+"&amp;utm_campaign=20170323_EasterAllEggs_GM</v>
      </c>
    </row>
    <row r="14" spans="1:6">
      <c r="A14" s="78" t="s">
        <v>55</v>
      </c>
      <c r="B14" s="77"/>
      <c r="C14" s="77"/>
      <c r="D14" s="81"/>
    </row>
    <row r="15" spans="1:6">
      <c r="A15" s="86" t="s">
        <v>56</v>
      </c>
      <c r="B15" s="77" t="s">
        <v>54</v>
      </c>
      <c r="C15" s="80" t="s">
        <v>57</v>
      </c>
      <c r="D15" s="124" t="s">
        <v>113</v>
      </c>
      <c r="E15" s="76" t="str">
        <f t="shared" ref="E15:E25" si="0">CONCATENATE(D15,"?",$B$1)</f>
        <v>TBD?src="+persona+"&amp;utm_medium=email&amp;utm_source=ym&amp;utm_content="+persona+"&amp;utm_campaign=20170323_EasterAllEggs_GM</v>
      </c>
    </row>
    <row r="16" spans="1:6">
      <c r="A16" s="86" t="s">
        <v>58</v>
      </c>
      <c r="B16" s="77" t="s">
        <v>54</v>
      </c>
      <c r="C16" s="80" t="s">
        <v>59</v>
      </c>
      <c r="D16" s="124" t="s">
        <v>113</v>
      </c>
      <c r="E16" s="76" t="str">
        <f t="shared" si="0"/>
        <v>TBD?src="+persona+"&amp;utm_medium=email&amp;utm_source=ym&amp;utm_content="+persona+"&amp;utm_campaign=20170323_EasterAllEggs_GM</v>
      </c>
    </row>
    <row r="17" spans="1:5">
      <c r="A17" s="86" t="s">
        <v>60</v>
      </c>
      <c r="B17" s="77" t="s">
        <v>54</v>
      </c>
      <c r="C17" s="80" t="s">
        <v>61</v>
      </c>
      <c r="D17" s="124" t="s">
        <v>113</v>
      </c>
      <c r="E17" s="76" t="str">
        <f t="shared" si="0"/>
        <v>TBD?src="+persona+"&amp;utm_medium=email&amp;utm_source=ym&amp;utm_content="+persona+"&amp;utm_campaign=20170323_EasterAllEggs_GM</v>
      </c>
    </row>
    <row r="18" spans="1:5">
      <c r="A18" s="86" t="s">
        <v>62</v>
      </c>
      <c r="B18" s="77" t="s">
        <v>54</v>
      </c>
      <c r="C18" s="80" t="s">
        <v>63</v>
      </c>
      <c r="D18" s="124" t="s">
        <v>113</v>
      </c>
      <c r="E18" s="76" t="str">
        <f t="shared" si="0"/>
        <v>TBD?src="+persona+"&amp;utm_medium=email&amp;utm_source=ym&amp;utm_content="+persona+"&amp;utm_campaign=20170323_EasterAllEggs_GM</v>
      </c>
    </row>
    <row r="19" spans="1:5">
      <c r="A19" s="78" t="s">
        <v>64</v>
      </c>
      <c r="B19" s="77"/>
      <c r="C19" s="89"/>
      <c r="D19" s="81"/>
    </row>
    <row r="20" spans="1:5">
      <c r="A20" s="86" t="s">
        <v>56</v>
      </c>
      <c r="B20" s="77" t="s">
        <v>54</v>
      </c>
      <c r="C20" s="80" t="s">
        <v>65</v>
      </c>
      <c r="D20" s="124" t="s">
        <v>113</v>
      </c>
      <c r="E20" s="76" t="str">
        <f t="shared" si="0"/>
        <v>TBD?src="+persona+"&amp;utm_medium=email&amp;utm_source=ym&amp;utm_content="+persona+"&amp;utm_campaign=20170323_EasterAllEggs_GM</v>
      </c>
    </row>
    <row r="21" spans="1:5">
      <c r="A21" s="86" t="s">
        <v>58</v>
      </c>
      <c r="B21" s="77" t="s">
        <v>54</v>
      </c>
      <c r="C21" s="80" t="s">
        <v>66</v>
      </c>
      <c r="D21" s="124" t="s">
        <v>113</v>
      </c>
      <c r="E21" s="76" t="str">
        <f t="shared" si="0"/>
        <v>TBD?src="+persona+"&amp;utm_medium=email&amp;utm_source=ym&amp;utm_content="+persona+"&amp;utm_campaign=20170323_EasterAllEggs_GM</v>
      </c>
    </row>
    <row r="22" spans="1:5">
      <c r="A22" s="86" t="s">
        <v>60</v>
      </c>
      <c r="B22" s="77" t="s">
        <v>54</v>
      </c>
      <c r="C22" s="80" t="s">
        <v>67</v>
      </c>
      <c r="D22" s="124" t="s">
        <v>113</v>
      </c>
      <c r="E22" s="76" t="str">
        <f t="shared" si="0"/>
        <v>TBD?src="+persona+"&amp;utm_medium=email&amp;utm_source=ym&amp;utm_content="+persona+"&amp;utm_campaign=20170323_EasterAllEggs_GM</v>
      </c>
    </row>
    <row r="23" spans="1:5">
      <c r="A23" s="86" t="s">
        <v>62</v>
      </c>
      <c r="B23" s="77" t="s">
        <v>54</v>
      </c>
      <c r="C23" s="80" t="s">
        <v>68</v>
      </c>
      <c r="D23" s="124" t="s">
        <v>113</v>
      </c>
      <c r="E23" s="76" t="str">
        <f t="shared" si="0"/>
        <v>TBD?src="+persona+"&amp;utm_medium=email&amp;utm_source=ym&amp;utm_content="+persona+"&amp;utm_campaign=20170323_EasterAllEggs_GM</v>
      </c>
    </row>
    <row r="24" spans="1:5">
      <c r="A24" s="78" t="s">
        <v>69</v>
      </c>
      <c r="B24" s="77"/>
      <c r="C24" s="89"/>
      <c r="D24" s="81"/>
    </row>
    <row r="25" spans="1:5">
      <c r="A25" s="86" t="s">
        <v>52</v>
      </c>
      <c r="B25" s="77" t="s">
        <v>54</v>
      </c>
      <c r="C25" s="80" t="s">
        <v>53</v>
      </c>
      <c r="D25" s="124" t="s">
        <v>113</v>
      </c>
      <c r="E25" s="76" t="str">
        <f t="shared" si="0"/>
        <v>TBD?src="+persona+"&amp;utm_medium=email&amp;utm_source=ym&amp;utm_content="+persona+"&amp;utm_campaign=20170323_EasterAllEggs_GM</v>
      </c>
    </row>
    <row r="26" spans="1:5">
      <c r="A26" s="86"/>
      <c r="B26" s="77"/>
      <c r="C26" s="91"/>
      <c r="D26" s="81"/>
    </row>
    <row r="27" spans="1:5" s="81" customFormat="1">
      <c r="A27" s="98" t="s">
        <v>70</v>
      </c>
      <c r="B27" s="98" t="s">
        <v>70</v>
      </c>
      <c r="C27" s="98" t="s">
        <v>71</v>
      </c>
      <c r="D27" s="98" t="s">
        <v>72</v>
      </c>
      <c r="E27" s="98" t="str">
        <f>D27</f>
        <v xml:space="preserve">https://www.facebook.com/Sees.Candies </v>
      </c>
    </row>
    <row r="28" spans="1:5" s="81" customFormat="1">
      <c r="A28" s="98" t="s">
        <v>70</v>
      </c>
      <c r="B28" s="98" t="s">
        <v>70</v>
      </c>
      <c r="C28" s="98" t="s">
        <v>73</v>
      </c>
      <c r="D28" s="98" t="s">
        <v>74</v>
      </c>
      <c r="E28" s="98" t="str">
        <f t="shared" ref="E28:E31" si="1">D28</f>
        <v>https://twitter.com/seescandies</v>
      </c>
    </row>
    <row r="29" spans="1:5" s="81" customFormat="1">
      <c r="A29" s="98" t="s">
        <v>70</v>
      </c>
      <c r="B29" s="98" t="s">
        <v>70</v>
      </c>
      <c r="C29" s="98" t="s">
        <v>75</v>
      </c>
      <c r="D29" s="98" t="s">
        <v>76</v>
      </c>
      <c r="E29" s="98" t="str">
        <f t="shared" si="1"/>
        <v>https://instagram.com/seescandies</v>
      </c>
    </row>
    <row r="30" spans="1:5" s="81" customFormat="1">
      <c r="A30" s="98" t="s">
        <v>70</v>
      </c>
      <c r="B30" s="98" t="s">
        <v>70</v>
      </c>
      <c r="C30" s="98" t="s">
        <v>77</v>
      </c>
      <c r="D30" s="98" t="s">
        <v>78</v>
      </c>
      <c r="E30" s="98" t="str">
        <f t="shared" si="1"/>
        <v>http://www.pinterest.com/seescandies/</v>
      </c>
    </row>
    <row r="31" spans="1:5" s="81" customFormat="1">
      <c r="A31" s="98" t="s">
        <v>70</v>
      </c>
      <c r="B31" s="98" t="s">
        <v>70</v>
      </c>
      <c r="C31" s="98" t="s">
        <v>79</v>
      </c>
      <c r="D31" s="98" t="s">
        <v>80</v>
      </c>
      <c r="E31" s="98" t="str">
        <f t="shared" si="1"/>
        <v>http://www.youtube.com/seescandiesshop</v>
      </c>
    </row>
    <row r="32" spans="1:5" s="81" customFormat="1">
      <c r="A32" s="98" t="s">
        <v>70</v>
      </c>
      <c r="B32" s="98" t="s">
        <v>70</v>
      </c>
      <c r="C32" s="98" t="s">
        <v>81</v>
      </c>
      <c r="D32" s="98" t="s">
        <v>255</v>
      </c>
      <c r="E32" s="98" t="s">
        <v>256</v>
      </c>
    </row>
    <row r="33" spans="1:5" s="81" customFormat="1">
      <c r="A33" s="98" t="s">
        <v>70</v>
      </c>
      <c r="B33" s="98" t="s">
        <v>70</v>
      </c>
      <c r="C33" s="98" t="s">
        <v>83</v>
      </c>
      <c r="D33" s="98" t="s">
        <v>250</v>
      </c>
      <c r="E33" s="99" t="s">
        <v>251</v>
      </c>
    </row>
    <row r="34" spans="1:5" s="81" customFormat="1">
      <c r="A34" s="98" t="s">
        <v>84</v>
      </c>
      <c r="B34" s="98" t="s">
        <v>86</v>
      </c>
      <c r="C34" s="99" t="s">
        <v>85</v>
      </c>
      <c r="D34" s="99" t="s">
        <v>43</v>
      </c>
      <c r="E34" s="98" t="s">
        <v>43</v>
      </c>
    </row>
    <row r="35" spans="1:5" s="81" customFormat="1">
      <c r="A35" s="98" t="s">
        <v>84</v>
      </c>
      <c r="B35" s="98" t="s">
        <v>86</v>
      </c>
      <c r="C35" s="99" t="s">
        <v>87</v>
      </c>
      <c r="D35" s="99" t="s">
        <v>252</v>
      </c>
      <c r="E35" s="99" t="s">
        <v>253</v>
      </c>
    </row>
    <row r="36" spans="1:5" s="81" customFormat="1">
      <c r="A36" s="98" t="s">
        <v>84</v>
      </c>
      <c r="B36" s="98" t="s">
        <v>86</v>
      </c>
      <c r="C36" s="99" t="s">
        <v>89</v>
      </c>
      <c r="D36" s="99" t="s">
        <v>250</v>
      </c>
      <c r="E36" s="99" t="s">
        <v>254</v>
      </c>
    </row>
    <row r="37" spans="1:5">
      <c r="A37" s="77"/>
      <c r="B37" s="77"/>
      <c r="C37" s="81"/>
    </row>
    <row r="38" spans="1:5">
      <c r="A38" s="77"/>
      <c r="D38" s="79"/>
    </row>
    <row r="40" spans="1:5" ht="15">
      <c r="A40" s="87" t="s">
        <v>92</v>
      </c>
    </row>
    <row r="41" spans="1:5">
      <c r="A41" s="149" t="s">
        <v>93</v>
      </c>
      <c r="B41" s="149"/>
      <c r="C41" s="149"/>
      <c r="D41" s="149"/>
    </row>
    <row r="42" spans="1:5">
      <c r="A42" s="84"/>
    </row>
    <row r="43" spans="1:5" ht="15">
      <c r="A43" s="93" t="s">
        <v>117</v>
      </c>
    </row>
    <row r="44" spans="1:5">
      <c r="A44" s="84" t="str">
        <f>CONCATENATE("http://sees.com/businessgifts","?",B1)</f>
        <v>http://sees.com/businessgifts?src="+persona+"&amp;utm_medium=email&amp;utm_source=ym&amp;utm_content="+persona+"&amp;utm_campaign=20170323_EasterAllEggs_GM</v>
      </c>
    </row>
    <row r="45" spans="1:5">
      <c r="A45" s="84"/>
    </row>
    <row r="46" spans="1:5" ht="15">
      <c r="A46" s="93"/>
      <c r="B46" s="83"/>
      <c r="C46" s="92"/>
      <c r="D46" s="92"/>
    </row>
    <row r="47" spans="1:5">
      <c r="A47" s="84"/>
    </row>
    <row r="48" spans="1:5">
      <c r="A48" s="84"/>
    </row>
    <row r="49" spans="1:3">
      <c r="A49" s="150" t="s">
        <v>94</v>
      </c>
      <c r="B49" s="150"/>
      <c r="C49" s="150"/>
    </row>
    <row r="50" spans="1:3">
      <c r="A50" s="151" t="s">
        <v>95</v>
      </c>
      <c r="B50" s="151"/>
      <c r="C50" s="151"/>
    </row>
    <row r="51" spans="1:3" s="94" customFormat="1">
      <c r="A51" s="153" t="s">
        <v>200</v>
      </c>
      <c r="B51" s="153"/>
      <c r="C51" s="153"/>
    </row>
    <row r="53" spans="1:3">
      <c r="A53" s="85" t="s">
        <v>96</v>
      </c>
    </row>
    <row r="54" spans="1:3">
      <c r="A54" s="85" t="s">
        <v>97</v>
      </c>
    </row>
    <row r="55" spans="1:3">
      <c r="A55" s="85" t="s">
        <v>98</v>
      </c>
    </row>
    <row r="56" spans="1:3">
      <c r="A56" s="85" t="s">
        <v>99</v>
      </c>
    </row>
    <row r="57" spans="1:3">
      <c r="A57" s="85" t="s">
        <v>100</v>
      </c>
    </row>
    <row r="58" spans="1:3">
      <c r="A58" s="85" t="s">
        <v>101</v>
      </c>
    </row>
    <row r="59" spans="1:3">
      <c r="A59" s="85" t="s">
        <v>102</v>
      </c>
    </row>
    <row r="60" spans="1:3">
      <c r="A60" s="85" t="s">
        <v>103</v>
      </c>
    </row>
    <row r="61" spans="1:3">
      <c r="A61" s="85" t="s">
        <v>104</v>
      </c>
    </row>
  </sheetData>
  <mergeCells count="4">
    <mergeCell ref="A41:D41"/>
    <mergeCell ref="A49:C49"/>
    <mergeCell ref="A50:C50"/>
    <mergeCell ref="A51:C51"/>
  </mergeCells>
  <hyperlinks>
    <hyperlink ref="E6" r:id="rId1"/>
    <hyperlink ref="E8" r:id="rId2"/>
    <hyperlink ref="E9" r:id="rId3"/>
    <hyperlink ref="E10" r:id="rId4"/>
    <hyperlink ref="E7" r:id="rId5"/>
    <hyperlink ref="E32" r:id="rId6"/>
  </hyperlink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zoomScale="85" zoomScaleNormal="85" zoomScalePageLayoutView="85" workbookViewId="0">
      <selection activeCell="C40" sqref="C40"/>
    </sheetView>
  </sheetViews>
  <sheetFormatPr baseColWidth="10" defaultColWidth="8.83203125" defaultRowHeight="14" x14ac:dyDescent="0"/>
  <cols>
    <col min="1" max="1" width="23.5" style="94" customWidth="1"/>
    <col min="2" max="2" width="16.83203125" style="94" customWidth="1"/>
    <col min="3" max="3" width="29.6640625" style="94" customWidth="1"/>
    <col min="4" max="4" width="58.83203125" style="94" customWidth="1"/>
    <col min="5" max="5" width="138" style="94" bestFit="1" customWidth="1"/>
    <col min="6" max="16384" width="8.83203125" style="94"/>
  </cols>
  <sheetData>
    <row r="1" spans="1:6" ht="15">
      <c r="A1" s="87" t="s">
        <v>91</v>
      </c>
      <c r="B1" s="92" t="str">
        <f>CONCATENATE(TRACKING!A3,'Campaign Details'!B4)</f>
        <v>src="+persona+"&amp;utm_medium=email&amp;utm_source=ym&amp;utm_content="+persona+"&amp;utm_campaign=20170323_EasterAllEggs_GM</v>
      </c>
      <c r="C1" s="92"/>
      <c r="D1" s="127"/>
      <c r="F1" s="94" t="s">
        <v>220</v>
      </c>
    </row>
    <row r="3" spans="1:6">
      <c r="A3" s="78" t="s">
        <v>39</v>
      </c>
      <c r="B3" s="78" t="s">
        <v>41</v>
      </c>
      <c r="C3" s="78" t="s">
        <v>40</v>
      </c>
      <c r="D3" s="78" t="s">
        <v>105</v>
      </c>
      <c r="E3" s="78" t="s">
        <v>106</v>
      </c>
    </row>
    <row r="4" spans="1:6">
      <c r="A4" s="95" t="s">
        <v>42</v>
      </c>
      <c r="B4" s="95" t="s">
        <v>42</v>
      </c>
      <c r="C4" s="88" t="str">
        <f>'Campaign Details'!B14</f>
        <v>Plus, FREE or flat-rate shipping!</v>
      </c>
      <c r="D4" s="124" t="s">
        <v>113</v>
      </c>
      <c r="E4" s="94" t="str">
        <f>CONCATENATE(D4,"?",$B$1)</f>
        <v>TBD?src="+persona+"&amp;utm_medium=email&amp;utm_source=ym&amp;utm_content="+persona+"&amp;utm_campaign=20170323_EasterAllEggs_GM</v>
      </c>
    </row>
    <row r="5" spans="1:6">
      <c r="A5" s="95"/>
      <c r="B5" s="95"/>
      <c r="C5" s="95"/>
      <c r="D5" s="95"/>
    </row>
    <row r="6" spans="1:6" s="81" customFormat="1">
      <c r="A6" s="98" t="s">
        <v>169</v>
      </c>
      <c r="B6" s="98" t="s">
        <v>169</v>
      </c>
      <c r="C6" s="100" t="s">
        <v>45</v>
      </c>
      <c r="D6" s="100" t="s">
        <v>279</v>
      </c>
      <c r="E6" s="100" t="s">
        <v>282</v>
      </c>
    </row>
    <row r="7" spans="1:6" s="81" customFormat="1">
      <c r="A7" s="98" t="s">
        <v>44</v>
      </c>
      <c r="B7" s="98" t="s">
        <v>44</v>
      </c>
      <c r="C7" s="100" t="s">
        <v>46</v>
      </c>
      <c r="D7" s="100" t="s">
        <v>261</v>
      </c>
      <c r="E7" s="100" t="s">
        <v>283</v>
      </c>
    </row>
    <row r="8" spans="1:6" s="81" customFormat="1">
      <c r="A8" s="98" t="s">
        <v>44</v>
      </c>
      <c r="B8" s="98" t="s">
        <v>44</v>
      </c>
      <c r="C8" s="100" t="s">
        <v>47</v>
      </c>
      <c r="D8" s="100" t="s">
        <v>262</v>
      </c>
      <c r="E8" s="100" t="s">
        <v>284</v>
      </c>
    </row>
    <row r="9" spans="1:6" s="81" customFormat="1">
      <c r="A9" s="98" t="s">
        <v>44</v>
      </c>
      <c r="B9" s="98" t="s">
        <v>44</v>
      </c>
      <c r="C9" s="100" t="s">
        <v>48</v>
      </c>
      <c r="D9" s="100" t="s">
        <v>263</v>
      </c>
      <c r="E9" s="100" t="s">
        <v>285</v>
      </c>
    </row>
    <row r="10" spans="1:6" s="81" customFormat="1">
      <c r="A10" s="98" t="s">
        <v>44</v>
      </c>
      <c r="B10" s="98" t="s">
        <v>44</v>
      </c>
      <c r="C10" s="100" t="s">
        <v>164</v>
      </c>
      <c r="D10" s="100" t="s">
        <v>278</v>
      </c>
      <c r="E10" s="100" t="s">
        <v>286</v>
      </c>
    </row>
    <row r="11" spans="1:6" s="81" customFormat="1">
      <c r="A11" s="98" t="s">
        <v>44</v>
      </c>
      <c r="B11" s="98" t="s">
        <v>44</v>
      </c>
      <c r="C11" s="100" t="s">
        <v>199</v>
      </c>
      <c r="D11" s="100" t="s">
        <v>277</v>
      </c>
      <c r="E11" s="100" t="s">
        <v>287</v>
      </c>
    </row>
    <row r="12" spans="1:6">
      <c r="A12" s="95"/>
      <c r="B12" s="95"/>
      <c r="C12" s="95"/>
      <c r="D12" s="96"/>
    </row>
    <row r="13" spans="1:6">
      <c r="A13" s="78" t="s">
        <v>51</v>
      </c>
      <c r="B13" s="95"/>
      <c r="C13" s="95"/>
      <c r="D13" s="96"/>
    </row>
    <row r="14" spans="1:6">
      <c r="A14" s="86" t="s">
        <v>52</v>
      </c>
      <c r="B14" s="95" t="s">
        <v>54</v>
      </c>
      <c r="C14" s="80" t="s">
        <v>53</v>
      </c>
      <c r="D14" s="124" t="s">
        <v>113</v>
      </c>
      <c r="E14" s="94" t="str">
        <f>CONCATENATE(D14,"?",$B$1)</f>
        <v>TBD?src="+persona+"&amp;utm_medium=email&amp;utm_source=ym&amp;utm_content="+persona+"&amp;utm_campaign=20170323_EasterAllEggs_GM</v>
      </c>
    </row>
    <row r="15" spans="1:6">
      <c r="A15" s="78" t="s">
        <v>55</v>
      </c>
      <c r="B15" s="95"/>
      <c r="C15" s="95"/>
      <c r="D15" s="81"/>
    </row>
    <row r="16" spans="1:6">
      <c r="A16" s="86" t="s">
        <v>56</v>
      </c>
      <c r="B16" s="95" t="s">
        <v>54</v>
      </c>
      <c r="C16" s="80" t="s">
        <v>57</v>
      </c>
      <c r="D16" s="124" t="s">
        <v>113</v>
      </c>
      <c r="E16" s="94" t="str">
        <f t="shared" ref="E16:E26" si="0">CONCATENATE(D16,"?",$B$1)</f>
        <v>TBD?src="+persona+"&amp;utm_medium=email&amp;utm_source=ym&amp;utm_content="+persona+"&amp;utm_campaign=20170323_EasterAllEggs_GM</v>
      </c>
    </row>
    <row r="17" spans="1:5">
      <c r="A17" s="86" t="s">
        <v>58</v>
      </c>
      <c r="B17" s="95" t="s">
        <v>54</v>
      </c>
      <c r="C17" s="80" t="s">
        <v>59</v>
      </c>
      <c r="D17" s="124" t="s">
        <v>113</v>
      </c>
      <c r="E17" s="94" t="str">
        <f t="shared" si="0"/>
        <v>TBD?src="+persona+"&amp;utm_medium=email&amp;utm_source=ym&amp;utm_content="+persona+"&amp;utm_campaign=20170323_EasterAllEggs_GM</v>
      </c>
    </row>
    <row r="18" spans="1:5">
      <c r="A18" s="86" t="s">
        <v>60</v>
      </c>
      <c r="B18" s="95" t="s">
        <v>54</v>
      </c>
      <c r="C18" s="80" t="s">
        <v>61</v>
      </c>
      <c r="D18" s="124" t="s">
        <v>113</v>
      </c>
      <c r="E18" s="94" t="str">
        <f t="shared" si="0"/>
        <v>TBD?src="+persona+"&amp;utm_medium=email&amp;utm_source=ym&amp;utm_content="+persona+"&amp;utm_campaign=20170323_EasterAllEggs_GM</v>
      </c>
    </row>
    <row r="19" spans="1:5">
      <c r="A19" s="86" t="s">
        <v>62</v>
      </c>
      <c r="B19" s="95" t="s">
        <v>54</v>
      </c>
      <c r="C19" s="80" t="s">
        <v>63</v>
      </c>
      <c r="D19" s="124" t="s">
        <v>113</v>
      </c>
      <c r="E19" s="94" t="str">
        <f t="shared" si="0"/>
        <v>TBD?src="+persona+"&amp;utm_medium=email&amp;utm_source=ym&amp;utm_content="+persona+"&amp;utm_campaign=20170323_EasterAllEggs_GM</v>
      </c>
    </row>
    <row r="20" spans="1:5">
      <c r="A20" s="78" t="s">
        <v>64</v>
      </c>
      <c r="B20" s="95"/>
      <c r="C20" s="89"/>
      <c r="D20" s="81"/>
    </row>
    <row r="21" spans="1:5">
      <c r="A21" s="86" t="s">
        <v>56</v>
      </c>
      <c r="B21" s="95" t="s">
        <v>54</v>
      </c>
      <c r="C21" s="80" t="s">
        <v>65</v>
      </c>
      <c r="D21" s="124" t="s">
        <v>113</v>
      </c>
      <c r="E21" s="94" t="str">
        <f t="shared" si="0"/>
        <v>TBD?src="+persona+"&amp;utm_medium=email&amp;utm_source=ym&amp;utm_content="+persona+"&amp;utm_campaign=20170323_EasterAllEggs_GM</v>
      </c>
    </row>
    <row r="22" spans="1:5">
      <c r="A22" s="86" t="s">
        <v>58</v>
      </c>
      <c r="B22" s="95" t="s">
        <v>54</v>
      </c>
      <c r="C22" s="80" t="s">
        <v>66</v>
      </c>
      <c r="D22" s="124" t="s">
        <v>113</v>
      </c>
      <c r="E22" s="94" t="str">
        <f t="shared" si="0"/>
        <v>TBD?src="+persona+"&amp;utm_medium=email&amp;utm_source=ym&amp;utm_content="+persona+"&amp;utm_campaign=20170323_EasterAllEggs_GM</v>
      </c>
    </row>
    <row r="23" spans="1:5">
      <c r="A23" s="86" t="s">
        <v>60</v>
      </c>
      <c r="B23" s="95" t="s">
        <v>54</v>
      </c>
      <c r="C23" s="80" t="s">
        <v>67</v>
      </c>
      <c r="D23" s="124" t="s">
        <v>113</v>
      </c>
      <c r="E23" s="94" t="str">
        <f t="shared" si="0"/>
        <v>TBD?src="+persona+"&amp;utm_medium=email&amp;utm_source=ym&amp;utm_content="+persona+"&amp;utm_campaign=20170323_EasterAllEggs_GM</v>
      </c>
    </row>
    <row r="24" spans="1:5">
      <c r="A24" s="86" t="s">
        <v>62</v>
      </c>
      <c r="B24" s="95" t="s">
        <v>54</v>
      </c>
      <c r="C24" s="80" t="s">
        <v>68</v>
      </c>
      <c r="D24" s="124" t="s">
        <v>113</v>
      </c>
      <c r="E24" s="94" t="str">
        <f t="shared" si="0"/>
        <v>TBD?src="+persona+"&amp;utm_medium=email&amp;utm_source=ym&amp;utm_content="+persona+"&amp;utm_campaign=20170323_EasterAllEggs_GM</v>
      </c>
    </row>
    <row r="25" spans="1:5">
      <c r="A25" s="78" t="s">
        <v>69</v>
      </c>
      <c r="B25" s="95"/>
      <c r="C25" s="89"/>
      <c r="D25" s="81"/>
    </row>
    <row r="26" spans="1:5">
      <c r="A26" s="86" t="s">
        <v>52</v>
      </c>
      <c r="B26" s="95" t="s">
        <v>54</v>
      </c>
      <c r="C26" s="80" t="s">
        <v>53</v>
      </c>
      <c r="D26" s="124" t="s">
        <v>113</v>
      </c>
      <c r="E26" s="94" t="str">
        <f t="shared" si="0"/>
        <v>TBD?src="+persona+"&amp;utm_medium=email&amp;utm_source=ym&amp;utm_content="+persona+"&amp;utm_campaign=20170323_EasterAllEggs_GM</v>
      </c>
    </row>
    <row r="27" spans="1:5">
      <c r="A27" s="86"/>
      <c r="B27" s="95"/>
      <c r="C27" s="91"/>
      <c r="D27" s="81"/>
    </row>
    <row r="28" spans="1:5" s="81" customFormat="1">
      <c r="A28" s="98" t="s">
        <v>70</v>
      </c>
      <c r="B28" s="98" t="s">
        <v>70</v>
      </c>
      <c r="C28" s="98" t="s">
        <v>71</v>
      </c>
      <c r="D28" s="98" t="s">
        <v>72</v>
      </c>
      <c r="E28" s="98" t="str">
        <f>D28</f>
        <v xml:space="preserve">https://www.facebook.com/Sees.Candies </v>
      </c>
    </row>
    <row r="29" spans="1:5" s="81" customFormat="1">
      <c r="A29" s="98" t="s">
        <v>70</v>
      </c>
      <c r="B29" s="98" t="s">
        <v>70</v>
      </c>
      <c r="C29" s="98" t="s">
        <v>73</v>
      </c>
      <c r="D29" s="98" t="s">
        <v>74</v>
      </c>
      <c r="E29" s="98" t="str">
        <f t="shared" ref="E29:E32" si="1">D29</f>
        <v>https://twitter.com/seescandies</v>
      </c>
    </row>
    <row r="30" spans="1:5" s="81" customFormat="1">
      <c r="A30" s="98" t="s">
        <v>70</v>
      </c>
      <c r="B30" s="98" t="s">
        <v>70</v>
      </c>
      <c r="C30" s="98" t="s">
        <v>75</v>
      </c>
      <c r="D30" s="98" t="s">
        <v>76</v>
      </c>
      <c r="E30" s="98" t="str">
        <f t="shared" si="1"/>
        <v>https://instagram.com/seescandies</v>
      </c>
    </row>
    <row r="31" spans="1:5" s="81" customFormat="1">
      <c r="A31" s="98" t="s">
        <v>70</v>
      </c>
      <c r="B31" s="98" t="s">
        <v>70</v>
      </c>
      <c r="C31" s="98" t="s">
        <v>77</v>
      </c>
      <c r="D31" s="98" t="s">
        <v>78</v>
      </c>
      <c r="E31" s="98" t="str">
        <f t="shared" si="1"/>
        <v>http://www.pinterest.com/seescandies/</v>
      </c>
    </row>
    <row r="32" spans="1:5" s="81" customFormat="1">
      <c r="A32" s="98" t="s">
        <v>70</v>
      </c>
      <c r="B32" s="98" t="s">
        <v>70</v>
      </c>
      <c r="C32" s="98" t="s">
        <v>79</v>
      </c>
      <c r="D32" s="98" t="s">
        <v>80</v>
      </c>
      <c r="E32" s="98" t="str">
        <f t="shared" si="1"/>
        <v>http://www.youtube.com/seescandiesshop</v>
      </c>
    </row>
    <row r="33" spans="1:5" s="81" customFormat="1">
      <c r="A33" s="98" t="s">
        <v>70</v>
      </c>
      <c r="B33" s="98" t="s">
        <v>70</v>
      </c>
      <c r="C33" s="98" t="s">
        <v>81</v>
      </c>
      <c r="D33" s="98" t="s">
        <v>288</v>
      </c>
      <c r="E33" s="98" t="s">
        <v>291</v>
      </c>
    </row>
    <row r="34" spans="1:5" s="81" customFormat="1">
      <c r="A34" s="98" t="s">
        <v>70</v>
      </c>
      <c r="B34" s="98" t="s">
        <v>70</v>
      </c>
      <c r="C34" s="98" t="s">
        <v>83</v>
      </c>
      <c r="D34" s="98" t="s">
        <v>289</v>
      </c>
      <c r="E34" s="98" t="s">
        <v>292</v>
      </c>
    </row>
    <row r="35" spans="1:5" s="81" customFormat="1">
      <c r="A35" s="98" t="s">
        <v>84</v>
      </c>
      <c r="B35" s="98" t="s">
        <v>86</v>
      </c>
      <c r="C35" s="99" t="s">
        <v>85</v>
      </c>
      <c r="D35" s="99" t="s">
        <v>43</v>
      </c>
      <c r="E35" s="98" t="s">
        <v>43</v>
      </c>
    </row>
    <row r="36" spans="1:5" s="81" customFormat="1">
      <c r="A36" s="98" t="s">
        <v>84</v>
      </c>
      <c r="B36" s="98" t="s">
        <v>86</v>
      </c>
      <c r="C36" s="99" t="s">
        <v>87</v>
      </c>
      <c r="D36" s="99" t="s">
        <v>290</v>
      </c>
      <c r="E36" s="98" t="s">
        <v>293</v>
      </c>
    </row>
    <row r="37" spans="1:5" s="81" customFormat="1">
      <c r="A37" s="98" t="s">
        <v>84</v>
      </c>
      <c r="B37" s="98" t="s">
        <v>86</v>
      </c>
      <c r="C37" s="99" t="s">
        <v>89</v>
      </c>
      <c r="D37" s="99" t="s">
        <v>289</v>
      </c>
      <c r="E37" s="98" t="s">
        <v>292</v>
      </c>
    </row>
    <row r="38" spans="1:5">
      <c r="A38" s="95"/>
      <c r="B38" s="95"/>
      <c r="C38" s="81"/>
    </row>
    <row r="39" spans="1:5">
      <c r="A39" s="95"/>
      <c r="D39" s="79"/>
    </row>
    <row r="41" spans="1:5" ht="15">
      <c r="A41" s="87" t="s">
        <v>92</v>
      </c>
    </row>
    <row r="42" spans="1:5">
      <c r="A42" s="149" t="s">
        <v>93</v>
      </c>
      <c r="B42" s="149"/>
      <c r="C42" s="149"/>
      <c r="D42" s="149"/>
    </row>
    <row r="43" spans="1:5">
      <c r="A43" s="84"/>
    </row>
    <row r="44" spans="1:5" ht="15">
      <c r="A44" s="93" t="s">
        <v>117</v>
      </c>
    </row>
    <row r="45" spans="1:5">
      <c r="A45" s="84" t="str">
        <f>CONCATENATE("http://group-discount.sees.com/","?",B1)</f>
        <v>http://group-discount.sees.com/?src="+persona+"&amp;utm_medium=email&amp;utm_source=ym&amp;utm_content="+persona+"&amp;utm_campaign=20170323_EasterAllEggs_GM</v>
      </c>
    </row>
    <row r="46" spans="1:5">
      <c r="A46" s="84"/>
    </row>
    <row r="47" spans="1:5" ht="15">
      <c r="A47" s="93"/>
      <c r="B47" s="83"/>
      <c r="C47" s="92"/>
      <c r="D47" s="92"/>
    </row>
    <row r="48" spans="1:5">
      <c r="A48" s="84"/>
    </row>
    <row r="49" spans="1:3">
      <c r="A49" s="84"/>
    </row>
    <row r="50" spans="1:3">
      <c r="A50" s="150" t="s">
        <v>94</v>
      </c>
      <c r="B50" s="150"/>
      <c r="C50" s="150"/>
    </row>
    <row r="51" spans="1:3">
      <c r="A51" s="151" t="s">
        <v>95</v>
      </c>
      <c r="B51" s="151"/>
      <c r="C51" s="151"/>
    </row>
    <row r="52" spans="1:3">
      <c r="A52" s="153" t="s">
        <v>200</v>
      </c>
      <c r="B52" s="153"/>
      <c r="C52" s="153"/>
    </row>
    <row r="54" spans="1:3">
      <c r="A54" s="85" t="s">
        <v>96</v>
      </c>
    </row>
    <row r="55" spans="1:3">
      <c r="A55" s="85" t="s">
        <v>97</v>
      </c>
    </row>
    <row r="56" spans="1:3">
      <c r="A56" s="85" t="s">
        <v>98</v>
      </c>
    </row>
    <row r="57" spans="1:3">
      <c r="A57" s="85" t="s">
        <v>99</v>
      </c>
    </row>
    <row r="58" spans="1:3">
      <c r="A58" s="85" t="s">
        <v>100</v>
      </c>
    </row>
    <row r="59" spans="1:3">
      <c r="A59" s="85" t="s">
        <v>101</v>
      </c>
    </row>
    <row r="60" spans="1:3">
      <c r="A60" s="85" t="s">
        <v>102</v>
      </c>
    </row>
    <row r="61" spans="1:3">
      <c r="A61" s="85" t="s">
        <v>103</v>
      </c>
    </row>
    <row r="62" spans="1:3">
      <c r="A62" s="85" t="s">
        <v>104</v>
      </c>
    </row>
  </sheetData>
  <mergeCells count="4">
    <mergeCell ref="A42:D42"/>
    <mergeCell ref="A50:C50"/>
    <mergeCell ref="A51:C51"/>
    <mergeCell ref="A52:C52"/>
  </mergeCells>
  <hyperlinks>
    <hyperlink ref="E8" r:id="rId1"/>
    <hyperlink ref="E9" r:id="rId2"/>
    <hyperlink ref="E11" r:id="rId3"/>
    <hyperlink ref="E10" r:id="rId4"/>
    <hyperlink ref="E6" r:id="rId5"/>
    <hyperlink ref="E7" r:id="rId6"/>
    <hyperlink ref="E33" r:id="rId7"/>
    <hyperlink ref="E34" r:id="rId8"/>
    <hyperlink ref="E36" r:id="rId9"/>
    <hyperlink ref="E37" r:id="rId10"/>
  </hyperlink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F15"/>
  <sheetViews>
    <sheetView showGridLines="0" workbookViewId="0">
      <selection activeCell="F1" sqref="F1"/>
    </sheetView>
  </sheetViews>
  <sheetFormatPr baseColWidth="10" defaultColWidth="8.83203125" defaultRowHeight="14" x14ac:dyDescent="0"/>
  <cols>
    <col min="1" max="1" width="42" customWidth="1"/>
    <col min="2" max="2" width="14.83203125" customWidth="1"/>
    <col min="4" max="4" width="110.5" customWidth="1"/>
  </cols>
  <sheetData>
    <row r="1" spans="1:6">
      <c r="A1" s="128" t="s">
        <v>1</v>
      </c>
      <c r="B1" s="137" t="s">
        <v>2</v>
      </c>
      <c r="C1" s="129" t="s">
        <v>3</v>
      </c>
      <c r="F1" t="s">
        <v>220</v>
      </c>
    </row>
    <row r="2" spans="1:6">
      <c r="A2" s="130" t="s">
        <v>170</v>
      </c>
      <c r="B2" s="138">
        <f>WORKDAY($B$15,-12,Holidays_2017!$A$2:$A$12)</f>
        <v>42801</v>
      </c>
      <c r="C2" s="134" t="s">
        <v>4</v>
      </c>
    </row>
    <row r="3" spans="1:6" s="94" customFormat="1">
      <c r="A3" s="131"/>
      <c r="B3" s="138">
        <f>WORKDAY($B$15,-11,Holidays_2017!$A$2:$A$12)</f>
        <v>42802</v>
      </c>
      <c r="C3" s="135" t="s">
        <v>5</v>
      </c>
    </row>
    <row r="4" spans="1:6" s="94" customFormat="1">
      <c r="A4" s="130" t="s">
        <v>257</v>
      </c>
      <c r="B4" s="138">
        <f>WORKDAY($B$15,-10,Holidays_2017!$A$2:$A$12)</f>
        <v>42803</v>
      </c>
      <c r="C4" s="135" t="s">
        <v>6</v>
      </c>
    </row>
    <row r="5" spans="1:6">
      <c r="A5" s="130" t="s">
        <v>180</v>
      </c>
      <c r="B5" s="138">
        <f>WORKDAY($B$15,-9,Holidays_2017!$A$2:$A$12)</f>
        <v>42804</v>
      </c>
      <c r="C5" s="134" t="s">
        <v>8</v>
      </c>
    </row>
    <row r="6" spans="1:6">
      <c r="A6" s="132"/>
      <c r="B6" s="138">
        <f>WORKDAY($B$15,-8,Holidays_2017!$A$2:$A$12)</f>
        <v>42807</v>
      </c>
      <c r="C6" s="134" t="s">
        <v>127</v>
      </c>
    </row>
    <row r="7" spans="1:6">
      <c r="A7" s="130" t="s">
        <v>171</v>
      </c>
      <c r="B7" s="138">
        <f>WORKDAY($B$15,-7,Holidays_2017!$A$2:$A$12)</f>
        <v>42808</v>
      </c>
      <c r="C7" s="134" t="s">
        <v>128</v>
      </c>
    </row>
    <row r="8" spans="1:6">
      <c r="A8" s="130" t="s">
        <v>172</v>
      </c>
      <c r="B8" s="138">
        <f>WORKDAY($B$15,-6,Holidays_2017!$A$2:$A$12)</f>
        <v>42809</v>
      </c>
      <c r="C8" s="134" t="s">
        <v>129</v>
      </c>
    </row>
    <row r="9" spans="1:6">
      <c r="A9" s="130" t="s">
        <v>173</v>
      </c>
      <c r="B9" s="138">
        <f>WORKDAY($B$15,-5,Holidays_2017!$A$2:$A$12)</f>
        <v>42810</v>
      </c>
      <c r="C9" s="134" t="s">
        <v>130</v>
      </c>
    </row>
    <row r="10" spans="1:6">
      <c r="A10" s="130" t="s">
        <v>174</v>
      </c>
      <c r="B10" s="138">
        <f>WORKDAY($B$15,-4,Holidays_2017!$A$2:$A$12)</f>
        <v>42811</v>
      </c>
      <c r="C10" s="134" t="s">
        <v>179</v>
      </c>
    </row>
    <row r="11" spans="1:6">
      <c r="A11" s="130" t="s">
        <v>175</v>
      </c>
      <c r="B11" s="138">
        <f>WORKDAY($B$15,-3,Holidays_2017!$A$2:$A$12)</f>
        <v>42814</v>
      </c>
      <c r="C11" s="134" t="s">
        <v>131</v>
      </c>
    </row>
    <row r="12" spans="1:6" s="94" customFormat="1">
      <c r="A12" s="130" t="s">
        <v>176</v>
      </c>
      <c r="B12" s="138">
        <f>WORKDAY($B$15,-2,Holidays_2017!$A$2:$A$12)</f>
        <v>42815</v>
      </c>
      <c r="C12" s="134" t="s">
        <v>132</v>
      </c>
    </row>
    <row r="13" spans="1:6" s="94" customFormat="1">
      <c r="A13" s="130" t="s">
        <v>178</v>
      </c>
      <c r="B13" s="138">
        <f>WORKDAY($B$15,-2,Holidays_2017!$A$2:$A$12)</f>
        <v>42815</v>
      </c>
      <c r="C13" s="134" t="s">
        <v>132</v>
      </c>
    </row>
    <row r="14" spans="1:6">
      <c r="A14" s="131" t="s">
        <v>258</v>
      </c>
      <c r="B14" s="138">
        <f>WORKDAY($B$15,-1,Holidays_2017!$A$2:$A$12)</f>
        <v>42816</v>
      </c>
      <c r="C14" s="135" t="s">
        <v>133</v>
      </c>
    </row>
    <row r="15" spans="1:6" ht="15" thickBot="1">
      <c r="A15" s="133" t="s">
        <v>7</v>
      </c>
      <c r="B15" s="139">
        <f>'Campaign Details'!B9</f>
        <v>42817</v>
      </c>
      <c r="C15" s="136" t="s">
        <v>177</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D36" sqref="D36"/>
    </sheetView>
  </sheetViews>
  <sheetFormatPr baseColWidth="10" defaultColWidth="8.83203125" defaultRowHeight="14" x14ac:dyDescent="0"/>
  <cols>
    <col min="1" max="1" width="24.1640625" customWidth="1"/>
    <col min="2" max="2" width="10.6640625" bestFit="1" customWidth="1"/>
    <col min="6" max="6" width="17.83203125" bestFit="1" customWidth="1"/>
    <col min="7" max="7" width="10.6640625" bestFit="1" customWidth="1"/>
  </cols>
  <sheetData>
    <row r="1" spans="1:8">
      <c r="A1" s="71" t="s">
        <v>244</v>
      </c>
      <c r="B1" s="72"/>
      <c r="F1" s="71" t="s">
        <v>243</v>
      </c>
    </row>
    <row r="2" spans="1:8">
      <c r="A2" s="72" t="s">
        <v>134</v>
      </c>
      <c r="B2" s="73">
        <v>42362</v>
      </c>
      <c r="F2" s="94" t="s">
        <v>146</v>
      </c>
      <c r="G2" s="73">
        <v>42370</v>
      </c>
    </row>
    <row r="3" spans="1:8">
      <c r="A3" s="72" t="s">
        <v>135</v>
      </c>
      <c r="B3" s="73">
        <v>42363</v>
      </c>
      <c r="F3" s="94" t="s">
        <v>139</v>
      </c>
      <c r="G3" s="73">
        <v>42415</v>
      </c>
    </row>
    <row r="4" spans="1:8">
      <c r="A4" s="72" t="s">
        <v>136</v>
      </c>
      <c r="B4" s="73">
        <v>42364</v>
      </c>
      <c r="F4" s="94" t="s">
        <v>140</v>
      </c>
      <c r="G4" s="73">
        <v>42520</v>
      </c>
    </row>
    <row r="5" spans="1:8">
      <c r="A5" s="72" t="s">
        <v>137</v>
      </c>
      <c r="B5" s="73">
        <v>42369</v>
      </c>
      <c r="F5" s="94" t="s">
        <v>141</v>
      </c>
      <c r="G5" s="73">
        <v>42555</v>
      </c>
    </row>
    <row r="6" spans="1:8">
      <c r="A6" s="72" t="s">
        <v>138</v>
      </c>
      <c r="B6" s="73">
        <v>42370</v>
      </c>
      <c r="F6" t="s">
        <v>246</v>
      </c>
      <c r="G6" s="73">
        <v>42552</v>
      </c>
      <c r="H6" t="s">
        <v>245</v>
      </c>
    </row>
    <row r="7" spans="1:8">
      <c r="A7" s="72" t="s">
        <v>139</v>
      </c>
      <c r="B7" s="73">
        <v>42415</v>
      </c>
      <c r="F7" s="94" t="s">
        <v>142</v>
      </c>
      <c r="G7" s="73">
        <v>42618</v>
      </c>
    </row>
    <row r="8" spans="1:8">
      <c r="A8" s="72" t="s">
        <v>140</v>
      </c>
      <c r="B8" s="73">
        <v>42520</v>
      </c>
      <c r="F8" s="94" t="s">
        <v>143</v>
      </c>
      <c r="G8" s="73">
        <v>42698</v>
      </c>
    </row>
    <row r="9" spans="1:8" s="94" customFormat="1">
      <c r="A9" s="94" t="s">
        <v>247</v>
      </c>
      <c r="B9" s="73">
        <v>42552</v>
      </c>
      <c r="G9" s="73"/>
    </row>
    <row r="10" spans="1:8">
      <c r="A10" s="72" t="s">
        <v>141</v>
      </c>
      <c r="B10" s="73">
        <v>42555</v>
      </c>
      <c r="F10" s="94" t="s">
        <v>135</v>
      </c>
      <c r="G10" s="73">
        <v>42730</v>
      </c>
    </row>
    <row r="11" spans="1:8">
      <c r="A11" s="72" t="s">
        <v>142</v>
      </c>
      <c r="B11" s="73">
        <v>42618</v>
      </c>
      <c r="F11" s="94" t="s">
        <v>146</v>
      </c>
      <c r="G11" s="73">
        <v>42737</v>
      </c>
    </row>
    <row r="12" spans="1:8">
      <c r="A12" s="72" t="s">
        <v>143</v>
      </c>
      <c r="B12" s="73">
        <v>42698</v>
      </c>
    </row>
    <row r="13" spans="1:8">
      <c r="A13" s="72" t="s">
        <v>144</v>
      </c>
      <c r="B13" s="73">
        <v>42699</v>
      </c>
    </row>
    <row r="14" spans="1:8">
      <c r="A14" s="72" t="s">
        <v>134</v>
      </c>
      <c r="B14" s="73">
        <v>42727</v>
      </c>
    </row>
    <row r="15" spans="1:8">
      <c r="A15" s="72" t="s">
        <v>135</v>
      </c>
      <c r="B15" s="73">
        <v>42730</v>
      </c>
    </row>
    <row r="16" spans="1:8">
      <c r="A16" s="72" t="s">
        <v>145</v>
      </c>
      <c r="B16" s="73">
        <v>42734</v>
      </c>
    </row>
    <row r="17" spans="1:2">
      <c r="A17" s="72" t="s">
        <v>146</v>
      </c>
      <c r="B17" s="73">
        <v>42737</v>
      </c>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2:B7"/>
  <sheetViews>
    <sheetView workbookViewId="0">
      <selection activeCell="F16" sqref="F16"/>
    </sheetView>
  </sheetViews>
  <sheetFormatPr baseColWidth="10" defaultColWidth="8.83203125" defaultRowHeight="14" x14ac:dyDescent="0"/>
  <cols>
    <col min="1" max="1" width="33.5" customWidth="1"/>
    <col min="2" max="2" width="16.33203125" bestFit="1" customWidth="1"/>
  </cols>
  <sheetData>
    <row r="2" spans="1:2">
      <c r="A2" s="70" t="s">
        <v>242</v>
      </c>
      <c r="B2" s="70" t="s">
        <v>242</v>
      </c>
    </row>
    <row r="3" spans="1:2">
      <c r="A3" s="69" t="s">
        <v>119</v>
      </c>
      <c r="B3" s="69" t="s">
        <v>120</v>
      </c>
    </row>
    <row r="4" spans="1:2">
      <c r="A4" s="69" t="s">
        <v>121</v>
      </c>
      <c r="B4" s="69" t="s">
        <v>122</v>
      </c>
    </row>
    <row r="5" spans="1:2">
      <c r="A5" s="68"/>
      <c r="B5" s="69" t="s">
        <v>123</v>
      </c>
    </row>
    <row r="6" spans="1:2">
      <c r="A6" s="68"/>
      <c r="B6" s="69" t="s">
        <v>124</v>
      </c>
    </row>
    <row r="7" spans="1:2">
      <c r="A7" s="68"/>
      <c r="B7" s="69" t="s">
        <v>125</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D23"/>
  <sheetViews>
    <sheetView workbookViewId="0">
      <selection activeCell="F16" sqref="F16"/>
    </sheetView>
  </sheetViews>
  <sheetFormatPr baseColWidth="10" defaultColWidth="8.83203125" defaultRowHeight="14" x14ac:dyDescent="0"/>
  <sheetData>
    <row r="1" spans="1:4">
      <c r="A1" s="71" t="s">
        <v>201</v>
      </c>
      <c r="B1" s="94"/>
      <c r="C1" s="71" t="s">
        <v>202</v>
      </c>
      <c r="D1" s="94"/>
    </row>
    <row r="2" spans="1:4">
      <c r="A2" s="101" t="s">
        <v>203</v>
      </c>
      <c r="B2" s="94"/>
      <c r="C2" s="94" t="str">
        <f>CONCATENATE("sees_",A2,"_",'Campaign Details'!B4)</f>
        <v>sees_XXXXXX_20170323_EasterAllEggs_GM</v>
      </c>
      <c r="D2" s="94"/>
    </row>
    <row r="3" spans="1:4">
      <c r="A3" s="94"/>
      <c r="B3" s="94"/>
      <c r="C3" s="94"/>
      <c r="D3" s="94"/>
    </row>
    <row r="4" spans="1:4">
      <c r="A4" s="101" t="s">
        <v>204</v>
      </c>
      <c r="B4" s="94"/>
      <c r="C4" s="94"/>
      <c r="D4" s="94"/>
    </row>
    <row r="5" spans="1:4">
      <c r="A5" s="94"/>
      <c r="B5" s="94"/>
      <c r="C5" s="94"/>
      <c r="D5" s="94"/>
    </row>
    <row r="6" spans="1:4">
      <c r="A6" s="94" t="s">
        <v>205</v>
      </c>
      <c r="B6" s="94"/>
      <c r="C6" s="94"/>
      <c r="D6" s="94"/>
    </row>
    <row r="7" spans="1:4">
      <c r="A7" s="94"/>
      <c r="B7" s="94"/>
      <c r="C7" s="94"/>
      <c r="D7" s="94"/>
    </row>
    <row r="8" spans="1:4">
      <c r="A8" s="71" t="s">
        <v>206</v>
      </c>
      <c r="B8" s="94"/>
      <c r="C8" s="94"/>
      <c r="D8" s="94"/>
    </row>
    <row r="9" spans="1:4">
      <c r="A9" s="94" t="str">
        <f>[2]Summary!C3</f>
        <v>XXXXXXX</v>
      </c>
      <c r="B9" s="94"/>
      <c r="C9" s="94"/>
      <c r="D9" s="94"/>
    </row>
    <row r="10" spans="1:4">
      <c r="A10" s="94"/>
      <c r="B10" s="94"/>
      <c r="C10" s="94"/>
      <c r="D10" s="94"/>
    </row>
    <row r="11" spans="1:4">
      <c r="A11" s="83" t="s">
        <v>207</v>
      </c>
      <c r="B11" s="94"/>
      <c r="C11" s="94"/>
      <c r="D11" s="94"/>
    </row>
    <row r="12" spans="1:4">
      <c r="A12" s="94" t="s">
        <v>208</v>
      </c>
      <c r="B12" s="94"/>
      <c r="C12" s="94"/>
      <c r="D12" s="94"/>
    </row>
    <row r="13" spans="1:4">
      <c r="A13" s="94"/>
      <c r="B13" s="94"/>
      <c r="C13" s="94"/>
      <c r="D13" s="94"/>
    </row>
    <row r="14" spans="1:4">
      <c r="A14" s="94" t="s">
        <v>209</v>
      </c>
      <c r="B14" s="94"/>
      <c r="C14" s="94"/>
      <c r="D14" s="94"/>
    </row>
    <row r="15" spans="1:4">
      <c r="A15" s="94">
        <f>'Campaign Details'!B15</f>
        <v>0</v>
      </c>
      <c r="B15" s="94"/>
      <c r="C15" s="94"/>
      <c r="D15" s="94"/>
    </row>
    <row r="16" spans="1:4">
      <c r="A16" s="94"/>
      <c r="B16" s="94"/>
      <c r="C16" s="94"/>
      <c r="D16" s="94"/>
    </row>
    <row r="17" spans="1:4">
      <c r="A17" s="94" t="s">
        <v>210</v>
      </c>
      <c r="B17" s="94"/>
      <c r="C17" s="94"/>
      <c r="D17" s="94"/>
    </row>
    <row r="18" spans="1:4">
      <c r="A18" s="94"/>
      <c r="B18" s="94"/>
      <c r="C18" s="94"/>
      <c r="D18" s="94"/>
    </row>
    <row r="19" spans="1:4">
      <c r="A19" s="94" t="s">
        <v>211</v>
      </c>
      <c r="B19" s="94"/>
      <c r="C19" s="94"/>
      <c r="D19" s="94"/>
    </row>
    <row r="20" spans="1:4">
      <c r="A20" s="101"/>
      <c r="B20" s="94"/>
      <c r="C20" s="94"/>
      <c r="D20" s="94"/>
    </row>
    <row r="21" spans="1:4">
      <c r="A21" s="94"/>
      <c r="B21" s="94"/>
      <c r="C21" s="94"/>
      <c r="D21" s="94"/>
    </row>
    <row r="22" spans="1:4">
      <c r="A22" s="94" t="s">
        <v>212</v>
      </c>
      <c r="B22" s="94"/>
      <c r="C22" s="94"/>
      <c r="D22" s="94"/>
    </row>
    <row r="23" spans="1:4">
      <c r="A23" s="101"/>
      <c r="B23" s="94"/>
      <c r="C23" s="94"/>
      <c r="D23" s="94"/>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Campaign Details</vt:lpstr>
      <vt:lpstr>GM Link Matrix</vt:lpstr>
      <vt:lpstr>FR Link Matrix</vt:lpstr>
      <vt:lpstr>BG Link Matrix</vt:lpstr>
      <vt:lpstr>GD Link Matrix</vt:lpstr>
      <vt:lpstr>Timeline</vt:lpstr>
      <vt:lpstr>Holidays</vt:lpstr>
      <vt:lpstr>Data Selects</vt:lpstr>
      <vt:lpstr>HAL</vt:lpstr>
      <vt:lpstr>FLC_PEC</vt:lpstr>
      <vt:lpstr>TRACKING</vt:lpstr>
      <vt:lpstr>Holidays_2017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Mayes, Joseph</dc:creator>
  <cp:lastModifiedBy>Chris Varela</cp:lastModifiedBy>
  <cp:lastPrinted>2014-06-17T15:31:48Z</cp:lastPrinted>
  <dcterms:created xsi:type="dcterms:W3CDTF">2014-06-16T19:20:01Z</dcterms:created>
  <dcterms:modified xsi:type="dcterms:W3CDTF">2017-03-14T00:41:14Z</dcterms:modified>
</cp:coreProperties>
</file>